
<file path=[Content_Types].xml><?xml version="1.0" encoding="utf-8"?>
<Types xmlns="http://schemas.openxmlformats.org/package/2006/content-type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mc:AlternateContent xmlns:mc="http://schemas.openxmlformats.org/markup-compatibility/2006">
    <mc:Choice Requires="x15">
      <x15ac:absPath xmlns:x15ac="http://schemas.microsoft.com/office/spreadsheetml/2010/11/ac" url="/Users/linus/Library/CloudStorage/GoogleDrive-linusausberlin@gmail.com/.shortcut-targets-by-id/1Gg2BTacUOSMfil-dmbb8IrW5da2VQiCB/Gripsy /Ordersheet brands German market/"/>
    </mc:Choice>
  </mc:AlternateContent>
  <xr:revisionPtr revIDLastSave="0" documentId="13_ncr:1_{3EB53845-5A1F-614E-BBBE-9B37C7C1363B}" xr6:coauthVersionLast="47" xr6:coauthVersionMax="47" xr10:uidLastSave="{00000000-0000-0000-0000-000000000000}"/>
  <bookViews>
    <workbookView xWindow="0" yWindow="500" windowWidth="28800" windowHeight="17500" xr2:uid="{00000000-000D-0000-FFFF-FFFF00000000}"/>
  </bookViews>
  <sheets>
    <sheet name="Plywood Volumes (EUR)" sheetId="11" r:id="rId1"/>
    <sheet name="Fiberglas Macros (EUR)" sheetId="10"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1" l="1"/>
  <c r="P2" i="10"/>
  <c r="S2" i="10"/>
  <c r="D298" i="11" l="1"/>
  <c r="D297" i="11"/>
  <c r="P297" i="11" s="1"/>
  <c r="D296" i="11"/>
  <c r="P296" i="11" s="1"/>
  <c r="D295" i="11"/>
  <c r="P295" i="11" s="1"/>
  <c r="D294" i="11"/>
  <c r="P294" i="11" s="1"/>
  <c r="D293" i="11"/>
  <c r="P293" i="11" s="1"/>
  <c r="D292" i="11"/>
  <c r="P292" i="11" s="1"/>
  <c r="D291" i="11"/>
  <c r="P291" i="11" s="1"/>
  <c r="D290" i="11"/>
  <c r="P290" i="11" s="1"/>
  <c r="D288" i="11"/>
  <c r="D287" i="11"/>
  <c r="P287" i="11" s="1"/>
  <c r="D286" i="11"/>
  <c r="P286" i="11" s="1"/>
  <c r="D285" i="11"/>
  <c r="P285" i="11" s="1"/>
  <c r="D284" i="11"/>
  <c r="P284" i="11" s="1"/>
  <c r="D283" i="11"/>
  <c r="P283" i="11" s="1"/>
  <c r="D282" i="11"/>
  <c r="P282" i="11" s="1"/>
  <c r="D281" i="11"/>
  <c r="P281" i="11" s="1"/>
  <c r="D280" i="11"/>
  <c r="P280" i="11" s="1"/>
  <c r="D278" i="11"/>
  <c r="D277" i="11"/>
  <c r="P277" i="11" s="1"/>
  <c r="D276" i="11"/>
  <c r="P276" i="11" s="1"/>
  <c r="D274" i="11"/>
  <c r="D273" i="11"/>
  <c r="P273" i="11" s="1"/>
  <c r="D272" i="11"/>
  <c r="P272" i="11" s="1"/>
  <c r="D271" i="11"/>
  <c r="P271" i="11" s="1"/>
  <c r="D270" i="11"/>
  <c r="P270" i="11" s="1"/>
  <c r="D269" i="11"/>
  <c r="P269" i="11" s="1"/>
  <c r="D268" i="11"/>
  <c r="P268" i="11" s="1"/>
  <c r="D266" i="11"/>
  <c r="D265" i="11"/>
  <c r="P265" i="11" s="1"/>
  <c r="D264" i="11"/>
  <c r="P264" i="11" s="1"/>
  <c r="D263" i="11"/>
  <c r="P263" i="11" s="1"/>
  <c r="D262" i="11"/>
  <c r="P262" i="11" s="1"/>
  <c r="D261" i="11"/>
  <c r="P261" i="11" s="1"/>
  <c r="D260" i="11"/>
  <c r="P260" i="11" s="1"/>
  <c r="D259" i="11"/>
  <c r="P259" i="11" s="1"/>
  <c r="D258" i="11"/>
  <c r="P258" i="11" s="1"/>
  <c r="D256" i="11"/>
  <c r="D255" i="11"/>
  <c r="P255" i="11" s="1"/>
  <c r="D254" i="11"/>
  <c r="P254" i="11" s="1"/>
  <c r="D253" i="11"/>
  <c r="P253" i="11" s="1"/>
  <c r="D252" i="11"/>
  <c r="P252" i="11" s="1"/>
  <c r="D251" i="11"/>
  <c r="P251" i="11" s="1"/>
  <c r="D250" i="11"/>
  <c r="P250" i="11" s="1"/>
  <c r="D248" i="11"/>
  <c r="D247" i="11"/>
  <c r="P247" i="11" s="1"/>
  <c r="D246" i="11"/>
  <c r="P246" i="11" s="1"/>
  <c r="D245" i="11"/>
  <c r="P245" i="11" s="1"/>
  <c r="D244" i="11"/>
  <c r="P244" i="11" s="1"/>
  <c r="D242" i="11"/>
  <c r="D241" i="11"/>
  <c r="P241" i="11" s="1"/>
  <c r="D240" i="11"/>
  <c r="P240" i="11" s="1"/>
  <c r="D238" i="11"/>
  <c r="D237" i="11"/>
  <c r="P237" i="11" s="1"/>
  <c r="D236" i="11"/>
  <c r="P236" i="11" s="1"/>
  <c r="D234" i="11"/>
  <c r="D233" i="11"/>
  <c r="P233" i="11" s="1"/>
  <c r="D232" i="11"/>
  <c r="P232" i="11" s="1"/>
  <c r="D231" i="11"/>
  <c r="P231" i="11" s="1"/>
  <c r="D230" i="11"/>
  <c r="P230" i="11" s="1"/>
  <c r="D228" i="11"/>
  <c r="D227" i="11"/>
  <c r="P227" i="11" s="1"/>
  <c r="D226" i="11"/>
  <c r="P226" i="11" s="1"/>
  <c r="D225" i="11"/>
  <c r="P225" i="11" s="1"/>
  <c r="D224" i="11"/>
  <c r="P224" i="11" s="1"/>
  <c r="D222" i="11"/>
  <c r="D221" i="11"/>
  <c r="P221" i="11" s="1"/>
  <c r="D220" i="11"/>
  <c r="P220" i="11" s="1"/>
  <c r="D219" i="11"/>
  <c r="P219" i="11" s="1"/>
  <c r="D218" i="11"/>
  <c r="P218" i="11" s="1"/>
  <c r="D216" i="11"/>
  <c r="D215" i="11"/>
  <c r="P215" i="11" s="1"/>
  <c r="D214" i="11"/>
  <c r="P214" i="11" s="1"/>
  <c r="D213" i="11"/>
  <c r="P213" i="11" s="1"/>
  <c r="D212" i="11"/>
  <c r="P212" i="11" s="1"/>
  <c r="D210" i="11"/>
  <c r="D209" i="11"/>
  <c r="P209" i="11" s="1"/>
  <c r="D208" i="11"/>
  <c r="P208" i="11" s="1"/>
  <c r="D207" i="11"/>
  <c r="P207" i="11" s="1"/>
  <c r="D206" i="11"/>
  <c r="P206" i="11" s="1"/>
  <c r="D204" i="11"/>
  <c r="D203" i="11"/>
  <c r="P203" i="11" s="1"/>
  <c r="D202" i="11"/>
  <c r="P202" i="11" s="1"/>
  <c r="D201" i="11"/>
  <c r="P201" i="11" s="1"/>
  <c r="D200" i="11"/>
  <c r="P200" i="11" s="1"/>
  <c r="D198" i="11"/>
  <c r="D197" i="11"/>
  <c r="P197" i="11" s="1"/>
  <c r="D196" i="11"/>
  <c r="P196" i="11" s="1"/>
  <c r="D195" i="11"/>
  <c r="P195" i="11" s="1"/>
  <c r="D194" i="11"/>
  <c r="P194" i="11" s="1"/>
  <c r="D192" i="11"/>
  <c r="D191" i="11"/>
  <c r="P191" i="11" s="1"/>
  <c r="D190" i="11"/>
  <c r="P190" i="11" s="1"/>
  <c r="D189" i="11"/>
  <c r="P189" i="11" s="1"/>
  <c r="D188" i="11"/>
  <c r="P188" i="11" s="1"/>
  <c r="D186" i="11"/>
  <c r="D185" i="11"/>
  <c r="P185" i="11" s="1"/>
  <c r="D184" i="11"/>
  <c r="P184" i="11" s="1"/>
  <c r="D183" i="11"/>
  <c r="P183" i="11" s="1"/>
  <c r="D182" i="11"/>
  <c r="P182" i="11" s="1"/>
  <c r="D181" i="11"/>
  <c r="P181" i="11" s="1"/>
  <c r="D180" i="11"/>
  <c r="P180" i="11" s="1"/>
  <c r="D178" i="11"/>
  <c r="D177" i="11"/>
  <c r="P177" i="11" s="1"/>
  <c r="D176" i="11"/>
  <c r="P176" i="11" s="1"/>
  <c r="D175" i="11"/>
  <c r="P175" i="11" s="1"/>
  <c r="D174" i="11"/>
  <c r="P174" i="11" s="1"/>
  <c r="D173" i="11"/>
  <c r="P173" i="11" s="1"/>
  <c r="D172" i="11"/>
  <c r="P172" i="11" s="1"/>
  <c r="D170" i="11"/>
  <c r="D169" i="11"/>
  <c r="P169" i="11" s="1"/>
  <c r="D168" i="11"/>
  <c r="P168" i="11" s="1"/>
  <c r="D167" i="11"/>
  <c r="P167" i="11" s="1"/>
  <c r="D166" i="11"/>
  <c r="P166" i="11" s="1"/>
  <c r="D165" i="11"/>
  <c r="P165" i="11" s="1"/>
  <c r="D164" i="11"/>
  <c r="P164" i="11" s="1"/>
  <c r="D162" i="11"/>
  <c r="D161" i="11"/>
  <c r="P161" i="11" s="1"/>
  <c r="D160" i="11"/>
  <c r="P160" i="11" s="1"/>
  <c r="D159" i="11"/>
  <c r="P159" i="11" s="1"/>
  <c r="D158" i="11"/>
  <c r="P158" i="11" s="1"/>
  <c r="D157" i="11"/>
  <c r="P157" i="11" s="1"/>
  <c r="D156" i="11"/>
  <c r="P156" i="11" s="1"/>
  <c r="D154" i="11"/>
  <c r="D153" i="11"/>
  <c r="P153" i="11" s="1"/>
  <c r="D152" i="11"/>
  <c r="P152" i="11" s="1"/>
  <c r="D151" i="11"/>
  <c r="P151" i="11" s="1"/>
  <c r="D150" i="11"/>
  <c r="P150" i="11" s="1"/>
  <c r="D149" i="11"/>
  <c r="P149" i="11" s="1"/>
  <c r="D148" i="11"/>
  <c r="P148" i="11" s="1"/>
  <c r="D146" i="11"/>
  <c r="D145" i="11"/>
  <c r="P145" i="11" s="1"/>
  <c r="D144" i="11"/>
  <c r="P144" i="11" s="1"/>
  <c r="D143" i="11"/>
  <c r="P143" i="11" s="1"/>
  <c r="D142" i="11"/>
  <c r="P142" i="11" s="1"/>
  <c r="D141" i="11"/>
  <c r="P141" i="11" s="1"/>
  <c r="D140" i="11"/>
  <c r="P140" i="11" s="1"/>
  <c r="D139" i="11"/>
  <c r="P139" i="11" s="1"/>
  <c r="D138" i="11"/>
  <c r="P138" i="11" s="1"/>
  <c r="D136" i="11"/>
  <c r="D135" i="11"/>
  <c r="P135" i="11" s="1"/>
  <c r="D134" i="11"/>
  <c r="P134" i="11" s="1"/>
  <c r="D133" i="11"/>
  <c r="P133" i="11" s="1"/>
  <c r="D132" i="11"/>
  <c r="P132" i="11" s="1"/>
  <c r="D131" i="11"/>
  <c r="P131" i="11" s="1"/>
  <c r="D130" i="11"/>
  <c r="P130" i="11" s="1"/>
  <c r="D128" i="11"/>
  <c r="D127" i="11"/>
  <c r="P127" i="11" s="1"/>
  <c r="D126" i="11"/>
  <c r="P126" i="11" s="1"/>
  <c r="D125" i="11"/>
  <c r="P125" i="11" s="1"/>
  <c r="D124" i="11"/>
  <c r="P124" i="11" s="1"/>
  <c r="D123" i="11"/>
  <c r="P123" i="11" s="1"/>
  <c r="D122" i="11"/>
  <c r="P122" i="11" s="1"/>
  <c r="D121" i="11"/>
  <c r="P121" i="11" s="1"/>
  <c r="D120" i="11"/>
  <c r="P120" i="11" s="1"/>
  <c r="D118" i="11"/>
  <c r="D117" i="11"/>
  <c r="P117" i="11" s="1"/>
  <c r="D116" i="11"/>
  <c r="P116" i="11" s="1"/>
  <c r="D115" i="11"/>
  <c r="P115" i="11" s="1"/>
  <c r="D114" i="11"/>
  <c r="P114" i="11" s="1"/>
  <c r="D113" i="11"/>
  <c r="P113" i="11" s="1"/>
  <c r="D112" i="11"/>
  <c r="P112" i="11" s="1"/>
  <c r="D111" i="11"/>
  <c r="P111" i="11" s="1"/>
  <c r="D110" i="11"/>
  <c r="P110" i="11" s="1"/>
  <c r="D108" i="11"/>
  <c r="D107" i="11"/>
  <c r="P107" i="11" s="1"/>
  <c r="D106" i="11"/>
  <c r="P106" i="11" s="1"/>
  <c r="D105" i="11"/>
  <c r="P105" i="11" s="1"/>
  <c r="D104" i="11"/>
  <c r="P104" i="11" s="1"/>
  <c r="D102" i="11"/>
  <c r="D101" i="11"/>
  <c r="P101" i="11" s="1"/>
  <c r="D100" i="11"/>
  <c r="P100" i="11" s="1"/>
  <c r="D99" i="11"/>
  <c r="P99" i="11" s="1"/>
  <c r="D98" i="11"/>
  <c r="P98" i="11" s="1"/>
  <c r="D97" i="11"/>
  <c r="P97" i="11" s="1"/>
  <c r="D96" i="11"/>
  <c r="P96" i="11" s="1"/>
  <c r="D95" i="11"/>
  <c r="P95" i="11" s="1"/>
  <c r="D94" i="11"/>
  <c r="P94" i="11" s="1"/>
  <c r="D92" i="11"/>
  <c r="D91" i="11"/>
  <c r="P91" i="11" s="1"/>
  <c r="D90" i="11"/>
  <c r="P90" i="11" s="1"/>
  <c r="D89" i="11"/>
  <c r="P89" i="11" s="1"/>
  <c r="D88" i="11"/>
  <c r="P88" i="11" s="1"/>
  <c r="D87" i="11"/>
  <c r="P87" i="11" s="1"/>
  <c r="D86" i="11"/>
  <c r="P86" i="11" s="1"/>
  <c r="D84" i="11"/>
  <c r="D83" i="11"/>
  <c r="P83" i="11" s="1"/>
  <c r="D82" i="11"/>
  <c r="P82" i="11" s="1"/>
  <c r="D81" i="11"/>
  <c r="P81" i="11" s="1"/>
  <c r="D80" i="11"/>
  <c r="P80" i="11" s="1"/>
  <c r="D79" i="11"/>
  <c r="P79" i="11" s="1"/>
  <c r="D78" i="11"/>
  <c r="P78" i="11" s="1"/>
  <c r="D77" i="11"/>
  <c r="P77" i="11" s="1"/>
  <c r="D76" i="11"/>
  <c r="P76" i="11" s="1"/>
  <c r="D74" i="11"/>
  <c r="D73" i="11"/>
  <c r="P73" i="11" s="1"/>
  <c r="D72" i="11"/>
  <c r="P72" i="11" s="1"/>
  <c r="D71" i="11"/>
  <c r="P71" i="11" s="1"/>
  <c r="D70" i="11"/>
  <c r="P70" i="11" s="1"/>
  <c r="D69" i="11"/>
  <c r="P69" i="11" s="1"/>
  <c r="D68" i="11"/>
  <c r="P68" i="11" s="1"/>
  <c r="D67" i="11"/>
  <c r="P67" i="11" s="1"/>
  <c r="D66" i="11"/>
  <c r="P66" i="11" s="1"/>
  <c r="D64" i="11"/>
  <c r="D63" i="11"/>
  <c r="P63" i="11" s="1"/>
  <c r="D62" i="11"/>
  <c r="P62" i="11" s="1"/>
  <c r="D61" i="11"/>
  <c r="P61" i="11" s="1"/>
  <c r="D60" i="11"/>
  <c r="P60" i="11" s="1"/>
  <c r="D59" i="11"/>
  <c r="P59" i="11" s="1"/>
  <c r="D58" i="11"/>
  <c r="P58" i="11" s="1"/>
  <c r="D57" i="11"/>
  <c r="P57" i="11" s="1"/>
  <c r="D56" i="11"/>
  <c r="P56" i="11" s="1"/>
  <c r="D54" i="11"/>
  <c r="D53" i="11"/>
  <c r="P53" i="11" s="1"/>
  <c r="D52" i="11"/>
  <c r="P52" i="11" s="1"/>
  <c r="D51" i="11"/>
  <c r="P51" i="11" s="1"/>
  <c r="D50" i="11"/>
  <c r="P50" i="11" s="1"/>
  <c r="D49" i="11"/>
  <c r="P49" i="11" s="1"/>
  <c r="D48" i="11"/>
  <c r="P48" i="11" s="1"/>
  <c r="D47" i="11"/>
  <c r="P47" i="11" s="1"/>
  <c r="D46" i="11"/>
  <c r="P46" i="11" s="1"/>
  <c r="D44" i="11"/>
  <c r="D43" i="11"/>
  <c r="P43" i="11" s="1"/>
  <c r="D42" i="11"/>
  <c r="P42" i="11" s="1"/>
  <c r="D40" i="11"/>
  <c r="D39" i="11"/>
  <c r="P39" i="11" s="1"/>
  <c r="D38" i="11"/>
  <c r="P38" i="11" s="1"/>
  <c r="D37" i="11"/>
  <c r="P37" i="11" s="1"/>
  <c r="D36" i="11"/>
  <c r="P36" i="11" s="1"/>
  <c r="D35" i="11"/>
  <c r="P35" i="11" s="1"/>
  <c r="D34" i="11"/>
  <c r="P34" i="11" s="1"/>
  <c r="D32" i="11"/>
  <c r="D31" i="11"/>
  <c r="P31" i="11" s="1"/>
  <c r="D30" i="11"/>
  <c r="P30" i="11" s="1"/>
  <c r="D29" i="11"/>
  <c r="P29" i="11" s="1"/>
  <c r="D28" i="11"/>
  <c r="P28" i="11" s="1"/>
  <c r="D27" i="11"/>
  <c r="P27" i="11" s="1"/>
  <c r="D26" i="11"/>
  <c r="P26" i="11" s="1"/>
  <c r="D25" i="11"/>
  <c r="P25" i="11" s="1"/>
  <c r="D24" i="11"/>
  <c r="P24" i="11" s="1"/>
  <c r="D22" i="11"/>
  <c r="D21" i="11"/>
  <c r="P21" i="11" s="1"/>
  <c r="D20" i="11"/>
  <c r="P20" i="11" s="1"/>
  <c r="D19" i="11"/>
  <c r="P19" i="11" s="1"/>
  <c r="D18" i="11"/>
  <c r="P18" i="11" s="1"/>
  <c r="D17" i="11"/>
  <c r="P17" i="11" s="1"/>
  <c r="D16" i="11"/>
  <c r="P16" i="11" s="1"/>
  <c r="D15" i="11"/>
  <c r="P15" i="11" s="1"/>
  <c r="D14" i="11"/>
  <c r="P14" i="11" s="1"/>
  <c r="D12" i="11"/>
  <c r="D11" i="11"/>
  <c r="P11" i="11" s="1"/>
  <c r="D10" i="11"/>
  <c r="P10" i="11" s="1"/>
  <c r="D9" i="11"/>
  <c r="P9" i="11" s="1"/>
  <c r="D8" i="11"/>
  <c r="P8" i="11" s="1"/>
  <c r="D7" i="11"/>
  <c r="P7" i="11" s="1"/>
  <c r="D6" i="11"/>
  <c r="P6" i="11" s="1"/>
  <c r="D5" i="11"/>
  <c r="P5" i="11" s="1"/>
  <c r="D4" i="11"/>
  <c r="P4" i="11" s="1"/>
  <c r="B2" i="10"/>
  <c r="D3" i="10"/>
  <c r="D4" i="10"/>
  <c r="D5" i="10"/>
  <c r="P5" i="10" s="1"/>
  <c r="D6" i="10"/>
  <c r="P6" i="10" s="1"/>
  <c r="D7" i="10"/>
  <c r="P7" i="10" s="1"/>
  <c r="D8" i="10"/>
  <c r="P8" i="10" s="1"/>
  <c r="D9" i="10"/>
  <c r="P9" i="10" s="1"/>
  <c r="D10" i="10"/>
  <c r="P10" i="10" s="1"/>
  <c r="D11" i="10"/>
  <c r="P11" i="10" s="1"/>
  <c r="D12" i="10"/>
  <c r="P12" i="10" s="1"/>
  <c r="D13" i="10"/>
  <c r="P13" i="10" s="1"/>
  <c r="D14" i="10"/>
  <c r="P14" i="10" s="1"/>
  <c r="D15" i="10"/>
  <c r="D16" i="10"/>
  <c r="D17" i="10"/>
  <c r="P17" i="10" s="1"/>
  <c r="D18" i="10"/>
  <c r="P18" i="10" s="1"/>
  <c r="D19" i="10"/>
  <c r="D20" i="10"/>
  <c r="D21" i="10"/>
  <c r="P21" i="10" s="1"/>
  <c r="D22" i="10"/>
  <c r="P22" i="10" s="1"/>
  <c r="D23" i="10"/>
  <c r="D24" i="10"/>
  <c r="D25" i="10"/>
  <c r="P25" i="10" s="1"/>
  <c r="D26" i="10"/>
  <c r="P26" i="10" s="1"/>
  <c r="D27" i="10"/>
  <c r="P27" i="10" s="1"/>
  <c r="D28" i="10"/>
  <c r="P28" i="10" s="1"/>
  <c r="D29" i="10"/>
  <c r="D30" i="10"/>
  <c r="P30" i="10" s="1"/>
  <c r="D31" i="10"/>
  <c r="P31" i="10" s="1"/>
  <c r="D32" i="10"/>
  <c r="P32" i="10" s="1"/>
  <c r="D33" i="10"/>
  <c r="D34" i="10"/>
  <c r="D35" i="10"/>
  <c r="P35" i="10" s="1"/>
  <c r="D36" i="10"/>
  <c r="P36" i="10" s="1"/>
  <c r="D37" i="10"/>
  <c r="D38" i="10"/>
  <c r="P38" i="10" s="1"/>
  <c r="D39" i="10"/>
  <c r="D40" i="10"/>
  <c r="D41" i="10"/>
  <c r="P41" i="10" s="1"/>
  <c r="D42" i="10"/>
  <c r="P42" i="10" s="1"/>
  <c r="D43" i="10"/>
  <c r="P43" i="10" s="1"/>
  <c r="D44" i="10"/>
  <c r="P44" i="10" s="1"/>
  <c r="P37" i="10"/>
  <c r="P29" i="10"/>
  <c r="P2" i="1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8">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futureMetadata>
  <valueMetadata count="38">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valueMetadata>
</metadata>
</file>

<file path=xl/sharedStrings.xml><?xml version="1.0" encoding="utf-8"?>
<sst xmlns="http://schemas.openxmlformats.org/spreadsheetml/2006/main" count="491" uniqueCount="194">
  <si>
    <t>Purple</t>
  </si>
  <si>
    <t>Total</t>
  </si>
  <si>
    <t>Conversion Rate EUR - CAD</t>
  </si>
  <si>
    <t>Balance</t>
  </si>
  <si>
    <t>Price CAD</t>
  </si>
  <si>
    <t>Image source</t>
  </si>
  <si>
    <t>Regular 
Texture</t>
  </si>
  <si>
    <t>Mini</t>
  </si>
  <si>
    <t>Small</t>
  </si>
  <si>
    <t>Medium</t>
  </si>
  <si>
    <t>Large</t>
  </si>
  <si>
    <t>Dual-Tex
Texture</t>
  </si>
  <si>
    <t>Balance +5</t>
  </si>
  <si>
    <t>Unbalance</t>
  </si>
  <si>
    <t>Balance Add-on</t>
  </si>
  <si>
    <t>No texture
(All slipery)</t>
  </si>
  <si>
    <t>Micros</t>
  </si>
  <si>
    <t>Regular
Texture</t>
  </si>
  <si>
    <t>Zen</t>
  </si>
  <si>
    <t>Mega</t>
  </si>
  <si>
    <t>Zen Slope</t>
  </si>
  <si>
    <t>Zen Coupe</t>
  </si>
  <si>
    <t>Zen Slope Coupe</t>
  </si>
  <si>
    <t>Nebula</t>
  </si>
  <si>
    <t>Dual-tex
Texture</t>
  </si>
  <si>
    <t>Small Stackable</t>
  </si>
  <si>
    <t>A</t>
  </si>
  <si>
    <t>B</t>
  </si>
  <si>
    <t>C</t>
  </si>
  <si>
    <t>Family ABC</t>
  </si>
  <si>
    <t>Large Stackable</t>
  </si>
  <si>
    <t>X</t>
  </si>
  <si>
    <t>Y</t>
  </si>
  <si>
    <t>Z</t>
  </si>
  <si>
    <t>Family XYZ</t>
  </si>
  <si>
    <t>Vortex</t>
  </si>
  <si>
    <t>A60</t>
  </si>
  <si>
    <t>A70</t>
  </si>
  <si>
    <t>B60</t>
  </si>
  <si>
    <t>B70</t>
  </si>
  <si>
    <t>Lean-Stack</t>
  </si>
  <si>
    <t>Family</t>
  </si>
  <si>
    <t>Unity</t>
  </si>
  <si>
    <t>Lean</t>
  </si>
  <si>
    <t>Smooth</t>
  </si>
  <si>
    <t>Wisdom</t>
  </si>
  <si>
    <t>Peace</t>
  </si>
  <si>
    <t>Half-cone</t>
  </si>
  <si>
    <t>Progress</t>
  </si>
  <si>
    <t>Force</t>
  </si>
  <si>
    <t>Court</t>
  </si>
  <si>
    <t>Super Long</t>
  </si>
  <si>
    <t>Low-Force</t>
  </si>
  <si>
    <t>Short</t>
  </si>
  <si>
    <t>Long</t>
  </si>
  <si>
    <t>Low-Force Incut</t>
  </si>
  <si>
    <t>Low-Force Slope</t>
  </si>
  <si>
    <t>No-Force</t>
  </si>
  <si>
    <t>No-Force slope</t>
  </si>
  <si>
    <t>No-Force incut</t>
  </si>
  <si>
    <t>Power</t>
  </si>
  <si>
    <t>Super long</t>
  </si>
  <si>
    <t>Vibe</t>
  </si>
  <si>
    <t>Regular</t>
  </si>
  <si>
    <t>Dual-Tex</t>
  </si>
  <si>
    <t>Low-Vibe</t>
  </si>
  <si>
    <t>Icon</t>
  </si>
  <si>
    <t>Love</t>
  </si>
  <si>
    <t>90°</t>
  </si>
  <si>
    <t>Incut 20°</t>
  </si>
  <si>
    <t>Slope 20°</t>
  </si>
  <si>
    <t>Flake</t>
  </si>
  <si>
    <t>Flake blocker</t>
  </si>
  <si>
    <t>Thick Flake</t>
  </si>
  <si>
    <t>Rail regular</t>
  </si>
  <si>
    <t>75 cm (6 pack)</t>
  </si>
  <si>
    <t>9mm</t>
  </si>
  <si>
    <t>12mm</t>
  </si>
  <si>
    <t>15mm</t>
  </si>
  <si>
    <t>18mm</t>
  </si>
  <si>
    <t>120 cm (6 pack)</t>
  </si>
  <si>
    <t>Rail irregular</t>
  </si>
  <si>
    <t>Full-Moon</t>
  </si>
  <si>
    <t>Medium - Original</t>
  </si>
  <si>
    <t>Medium - Jug</t>
  </si>
  <si>
    <t>Large - Original</t>
  </si>
  <si>
    <t>Large - Jug</t>
  </si>
  <si>
    <t>94 x 86 x 43 cm ( 37 x 34 x 17 in )</t>
  </si>
  <si>
    <t>Eclipse</t>
  </si>
  <si>
    <t>46 x 16 x 10 cm ( 18 x 6 x 4 in )</t>
  </si>
  <si>
    <t>Alpha</t>
  </si>
  <si>
    <t>The original version is slightly incut and the wide version is 
very slopey (about 15° away from the vertical)
Short - Original : 55 x 19 x 10 cm ( 21.5 x 7.5 x 4 in )
Short - Wide : 55 x 28 x 10 cm ( 21.5 x 11 x 4 in )
Long - Original : 97 x 19 x 10 cm ( 38 x 7.5 x 4 in )
Long - Wide : 97 x 30 x 10 cm ( 38 x 12 x 4 in )</t>
  </si>
  <si>
    <t>Flow</t>
  </si>
  <si>
    <t>Short - Original</t>
  </si>
  <si>
    <t>Long - Original</t>
  </si>
  <si>
    <t>Short - Wide</t>
  </si>
  <si>
    <t>Long - Wide</t>
  </si>
  <si>
    <t>69 x 36 x 10 cm ( 27 x 14 x 4 in )</t>
  </si>
  <si>
    <t>Echo Serie</t>
  </si>
  <si>
    <t>Echo - Original</t>
  </si>
  <si>
    <t>Echo - Sharp</t>
  </si>
  <si>
    <t>Original : 70 x 44 x 23 cm ( 27.5 x 17.5 x 9 in )
Jug : 70 x 44 x 15 cm ( 27.5 x 17.5 x 6 in )</t>
  </si>
  <si>
    <t>Rise Serie</t>
  </si>
  <si>
    <t>Rise - Original</t>
  </si>
  <si>
    <t>Rise - Jug</t>
  </si>
  <si>
    <t>FIT Plywood Volumes (EUR)</t>
  </si>
  <si>
    <t>Black
RAL 9005</t>
  </si>
  <si>
    <t>Charcoal
RAL 7005</t>
  </si>
  <si>
    <t>Medium Grey
RAL 7001</t>
  </si>
  <si>
    <t>Light Grey
RAL 7035</t>
  </si>
  <si>
    <t>Blue
RAL 5015</t>
  </si>
  <si>
    <t>Red 
RAL 3020</t>
  </si>
  <si>
    <t>Yellow
RAL 1023</t>
  </si>
  <si>
    <t>Green 
RAL 6002</t>
  </si>
  <si>
    <t>White
OC-152</t>
  </si>
  <si>
    <t>https://cdn.shopify.com/s/files/1/0030/7511/3058/files/3_5507c9c9-a0c0-4977-8088-8d78b8ace243.png?v=1728671439</t>
  </si>
  <si>
    <t>https://cdn.shopify.com/s/files/1/0030/7511/3058/files/3_1a120bfc-d068-432f-902c-14bc701a492d.png?v=1728671174</t>
  </si>
  <si>
    <t>https://cdn.shopify.com/s/files/1/0030/7511/3058/files/2_7434600d-02ec-4679-b9f8-dc4b9e6dc1e2.png?v=1728671544</t>
  </si>
  <si>
    <t>https://cdn.shopify.com/s/files/1/0030/7511/3058/files/Add_on3.png?v=1729270140</t>
  </si>
  <si>
    <t>https://cdn.shopify.com/s/files/1/0030/7511/3058/files/Wall_Volumes_2024-Nov-12_03-44-45PM-000_CustomizedView16346430184_png.png?v=1731427047</t>
  </si>
  <si>
    <t>https://cdn.shopify.com/s/files/1/0030/7511/3058/files/5_5a828c7e-85fa-4052-8bc7-7598956bfc16.png?v=1729199618</t>
  </si>
  <si>
    <t>https://cdn.shopify.com/s/files/1/0030/7511/3058/files/y2.png?v=1729200785</t>
  </si>
  <si>
    <t>https://cdn.shopify.com/s/files/1/0030/7511/3058/files/Wall_Volumes_2025-Apr-14_07-56-53PM-000_CustomizedView18602718598_png.png?v=1744661621</t>
  </si>
  <si>
    <t>https://cdn.shopify.com/s/files/1/0030/7511/3058/files/Wall_Volumes_2025-Apr-14_07-58-34PM-000_CustomizedView15186042943_png.png?v=1744661330</t>
  </si>
  <si>
    <t>https://cdn.shopify.com/s/files/1/0030/7511/3058/files/1_2ba1195a-e241-454d-8fb7-af5b6648397d.png?v=1757010444</t>
  </si>
  <si>
    <t>https://cdn.shopify.com/s/files/1/0030/7511/3058/files/Untitled_design_13.png?v=1729268543</t>
  </si>
  <si>
    <t>https://cdn.shopify.com/s/files/1/0030/7511/3058/files/Stack.png?v=1729534836</t>
  </si>
  <si>
    <t>https://cdn.shopify.com/s/files/1/0030/7511/3058/files/1_cdfb8655-601a-49fb-9c02-d5383c6a28f9.png?v=1728587626</t>
  </si>
  <si>
    <t>https://cdn.shopify.com/s/files/1/0030/7511/3058/files/1_e2baaed3-2c40-49ac-baeb-3b9f6f8e4b2f.png?v=1744915470</t>
  </si>
  <si>
    <t>https://cdn.shopify.com/s/files/1/0030/7511/3058/files/Unity_fam.png?v=1729535652</t>
  </si>
  <si>
    <t>https://cdn.shopify.com/s/files/1/0030/7511/3058/files/lean1.png?v=1729628415</t>
  </si>
  <si>
    <t>https://cdn.shopify.com/s/files/1/0030/7511/3058/files/Wall_Volumes_-_Others_2024-Oct-24_04-22-52PM-000_CustomizedView25467091_png.png?v=1729788951</t>
  </si>
  <si>
    <t>https://cdn.shopify.com/s/files/1/0030/7511/3058/files/Wall_Volumes_-_Others_2024-Oct-24_04-25-55PM-000_CustomizedView9452059236_png.png?v=1729788145</t>
  </si>
  <si>
    <t>https://cdn.shopify.com/s/files/1/0030/7511/3058/files/1_eb69355f-b4ab-4e69-b80e-3ba807dc71a2.png?v=1729199488</t>
  </si>
  <si>
    <t>https://cdn.shopify.com/s/files/1/0030/7511/3058/files/Wall_Volumes_-_Others_2024-Oct-24_04-38-08PM-000_CustomizedView39860123757_png.png?v=1729788351</t>
  </si>
  <si>
    <t>https://cdn.shopify.com/s/files/1/0030/7511/3058/files/Wall_Volumes_-_Others_2024-Oct-24_04-31-30PM-000_CustomizedView17863168142_png.png?v=1729788806</t>
  </si>
  <si>
    <t>https://cdn.shopify.com/s/files/1/0030/7511/3058/files/force1.png?v=1729703330</t>
  </si>
  <si>
    <t>https://cdn.shopify.com/s/files/1/0030/7511/3058/files/lowforce6.png?v=1729628497</t>
  </si>
  <si>
    <t>https://cdn.shopify.com/s/files/1/0030/7511/3058/files/lowforce4.png?v=1729628541</t>
  </si>
  <si>
    <t>https://cdn.shopify.com/s/files/1/0030/7511/3058/files/lowforce5.png?v=1729628590</t>
  </si>
  <si>
    <t>https://cdn.shopify.com/s/files/1/0030/7511/3058/files/2_4719a4e8-17d1-4d0a-9556-5be021789c1d.png?v=1729627428</t>
  </si>
  <si>
    <t>https://cdn.shopify.com/s/files/1/0030/7511/3058/files/3_416261b6-f373-4911-ad49-8f0b4ac48b8e.png?v=1729627522</t>
  </si>
  <si>
    <t>https://cdn.shopify.com/s/files/1/0030/7511/3058/files/1_add39456-c4d0-4ceb-bc6a-93a30dac4d66.png?v=1729627480</t>
  </si>
  <si>
    <t>https://cdn.shopify.com/s/files/1/0030/7511/3058/files/Wall_Holds_like_v1_2024-Oct-24_02-57-25PM-000_CustomizedView6314024428_png.png?v=1729783666</t>
  </si>
  <si>
    <t>https://cdn.shopify.com/s/files/1/0030/7511/3058/files/v1.png?v=1729701449</t>
  </si>
  <si>
    <t>https://cdn.shopify.com/s/files/1/0030/7511/3058/files/lv1.png?v=1729701080</t>
  </si>
  <si>
    <t>https://cdn.shopify.com/s/files/1/0030/7511/3058/files/i1.png?v=1729703065</t>
  </si>
  <si>
    <t>https://cdn.shopify.com/s/files/1/0030/7511/3058/files/Love1.png?v=1729630946</t>
  </si>
  <si>
    <t>https://cdn.shopify.com/s/files/1/0030/7511/3058/files/1_4a7678af-48f4-4558-a1b9-a5e2cd3e205d.png?v=1729270440</t>
  </si>
  <si>
    <t>https://cdn.shopify.com/s/files/1/0030/7511/3058/files/1_6154c95a-c0bc-47b9-84f3-705c4c574922.png?v=1729627312</t>
  </si>
  <si>
    <t>https://cdn.shopify.com/s/files/1/0030/7511/3058/files/1_281c8015-6630-4e9a-ad83-fc363583c4ee.png?v=1732035460</t>
  </si>
  <si>
    <t>https://cdn.shopify.com/s/files/1/0030/7511/3058/files/Rail2.png?v=1729631128</t>
  </si>
  <si>
    <t>https://cdn.shopify.com/s/files/1/0030/7511/3058/files/Rail1.png?v=1729631127</t>
  </si>
  <si>
    <t xml:space="preserve">Mini : 30 x 5 cm 
Small : 60 x 10 cm
Medium : 90 x 15 cm 
Large : 120 x 20 cm </t>
  </si>
  <si>
    <t>Mini : 30 x 6 cm 
Small : 60 x 11 cm 
Medium : 90 x 17 cm
Large : 120 x 23 cm</t>
  </si>
  <si>
    <t>Mini : 30 x 9 cm
Small : 60 x 18 cm 
Medium : 90 x 27 cm 
Large : 120 x 36 cm</t>
  </si>
  <si>
    <t xml:space="preserve">Made to cover a face of the Balance volume. 
Small Add-on covers the face of the small Balance.
Small : 54 cm 
Medium : 81 cm 
Large : 108 cm </t>
  </si>
  <si>
    <t>Balance : 13 x 11 x 2.5 cm
Unbalance : 13 x 11 x 4 cm
The price is for a set of 5 pieces.</t>
  </si>
  <si>
    <t xml:space="preserve">Small : 80 x 29 x 12 cm
Medium : 120 x 43 x 18 cm 
Large : 160 x 58 x 24 cm 
Mega : 200 x 83 x 28 cm </t>
  </si>
  <si>
    <t xml:space="preserve">Small : 80 x 33 x 12 cm 
Medium : 120 x 50 x 18 cm 
Large : 160 x 66 x 24 cm 
Mega : 200 x 83 x 28 cm </t>
  </si>
  <si>
    <t xml:space="preserve">Small : 80 x 29 x 12 cm 
Medium : 120 x 43 x 18 cm 
Large : 160 x 58 x 24 cm
Mega : 200 x 83 x 28 cm </t>
  </si>
  <si>
    <t>Small : 80 x 33 x 12 cm 
Medium : 120 x 50 x 18 cm
Large : 160 x 66 x 24 cm
Mega : 200 x 83 x 28 cm</t>
  </si>
  <si>
    <t>Small : 60 x 58 x 12.2 cm 
Medium : 90 x 87.5 x 18.4 cm 
Large : 120 x 116.5 x 24.5 cm
Each face has a different angle, going in 2,5° steps from 20° to 30°</t>
  </si>
  <si>
    <t>A : 120 x 54 x 14 cm 
B : 110 x 38 x 10 cm 
C : 100 x 25 x 9 cm
C fits on B ; B fits on A ; A fits on large Stackable Z.</t>
  </si>
  <si>
    <t xml:space="preserve">Z fits on Y ; Y fits on X.
Z : 130 x 73 x 23 cm 
Y : 140 x 99 x 33 cm 
X : 150 x 126 x 45 cm </t>
  </si>
  <si>
    <t>A60 : 143 x 120 x 49 cm 
A70 : 127 x 116 x 33 cm 
B60 : 94 x 82 x 35 cm 
B70 : 92 x 82 x 25 cm 
B's fit on A's in any orientation, not only on the 
6 hexagonal axis.
B60 fits on A70, and B70 also fit on A60.</t>
  </si>
  <si>
    <t xml:space="preserve">A : 185 x 89 x 38.7 cm 
B : 165 x 61 x 20 cm
C : 150 x 53 x 13 cm </t>
  </si>
  <si>
    <t xml:space="preserve">A : 168 x 48.5 x 16 cm
B : 115 x 31.5 x 10 cm 
C : 94 x 22 x 8 cm </t>
  </si>
  <si>
    <t xml:space="preserve">A : 160 x 23 x 10 cm 
B : 135 x 23 x 10 cm 
C : 115 x 23 x 10 cm </t>
  </si>
  <si>
    <t xml:space="preserve">Small : 80 x 39 x 12 cm 
Medium : 120 x 58 x 18 cm 
Large : 160 x 78 x 24 cm </t>
  </si>
  <si>
    <t xml:space="preserve">Small : 80 x 39 x 18 cm 
Medium : 120 x 58 x 27 cm 
Large : 160 x 78 x 36 cm </t>
  </si>
  <si>
    <t xml:space="preserve">Medium : 70 x 40 x 13 cm
Large : 140 x 80 x 26 cm 
Mega : 191 x 110 x 36 cm </t>
  </si>
  <si>
    <t xml:space="preserve">Medium : 90 x 54 x 17 cm
Large : 120 x 72 x 23 cm
Mega : 150 x 90 x 28 cm </t>
  </si>
  <si>
    <t xml:space="preserve">Medium : 104 x 57 x 15 cm 
Large : 156 x 85 x 23 cm 
Mega : 205 x 114 x 30 cm </t>
  </si>
  <si>
    <t xml:space="preserve">Short : 72 x 30 x 20 cm 
Super long : 180 x 30 x 20 cm </t>
  </si>
  <si>
    <t xml:space="preserve">Short : 72 x 29 x 10 cm 
Long : 132 x 29 x 10 cm </t>
  </si>
  <si>
    <t xml:space="preserve">20° incut from vertical.
Short : 72 x 29 x 10 cm 
Long : 132 x 29 x 10 cm </t>
  </si>
  <si>
    <t xml:space="preserve">20° slopey from vertical.
Short : 72 x 29 x 10 cm 
Long : 132 x 29 x 10 cm </t>
  </si>
  <si>
    <t xml:space="preserve">Short : 72 x 6 cm 
Long : 132 x 6 cm </t>
  </si>
  <si>
    <t xml:space="preserve">20° slopey from vertical.
Short : 72 x 6 cm 
Long : 132 x 6 cm </t>
  </si>
  <si>
    <t>20° incut from vertical.
Short : 72 x 6 cm 
Long : 132 x 6 cm</t>
  </si>
  <si>
    <t xml:space="preserve">Short : 58 x 44 x 20 cm 
Super long : 180 x 44 x 20 cm </t>
  </si>
  <si>
    <t>70 x 43 x 14 cm 
6 of them can be arranged in a hexagon.</t>
  </si>
  <si>
    <t>43 x 70 x 14 cm 
6 of them can be arranged in a hexagon.</t>
  </si>
  <si>
    <t xml:space="preserve">Short : 110 x 30 x 20 cm 
Long : 200 x 30 x 20 cm </t>
  </si>
  <si>
    <t xml:space="preserve">Straight is at 90°. Incut and slope are 20° from vertical.
90 x 30 cm </t>
  </si>
  <si>
    <t xml:space="preserve">Thickness : 36 mm 
Mini : 25  x 13 cm 
Small : 50 x 20 cm 
Medium : 100 x 20 cm 
Long : 150 x 20 cm </t>
  </si>
  <si>
    <t>Made to fit under a Flake to prevent it from being 
used like a jug. Also a very useful edge by itself.
Small : 36 x 10 x 3 cm 
Medium : 68 x 10 x 3 cm 
Large : 100 x 10 x 3 cm</t>
  </si>
  <si>
    <t>100 x 39 cm 
Thickness : 54 mm - 2.25 in</t>
  </si>
  <si>
    <t>Short : 75 x 6 cm 
Long : 125 x 6 cm
All sides are at 90°.</t>
  </si>
  <si>
    <t>Short : 75 x 6 cm
Long : 125 x 6 cm 
Two sides at 45° from vertical and two sides at 90°</t>
  </si>
  <si>
    <t>Regular Texture</t>
  </si>
  <si>
    <t>FIT Macros (EUR)</t>
  </si>
  <si>
    <t>Pink
RAL 4003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</si>
</sst>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quot;$&quot;#,##0.00"/>
    <numFmt numFmtId="165" formatCode="_-* #,##0.00\ [$€-407]_-;\-* #,##0.00\ [$€-407]_-;_-* &quot;-&quot;??\ [$€-407]_-;_-@_-"/>
  </numFmts>
  <fonts count="15" x14ac:knownFonts="1">
    <font>
      <sz val="10"/>
      <color rgb="FF000000"/>
      <name val="Arial"/>
      <scheme val="minor"/>
    </font>
    <font>
      <sz val="10"/>
      <color theme="1"/>
      <name val="Arial"/>
      <family val="2"/>
      <scheme val="minor"/>
    </font>
    <font>
      <sz val="10"/>
      <color theme="1"/>
      <name val="Arial"/>
      <family val="2"/>
    </font>
    <font>
      <b/>
      <sz val="12"/>
      <color theme="1"/>
      <name val="Arial"/>
      <family val="2"/>
      <scheme val="minor"/>
    </font>
    <font>
      <sz val="10"/>
      <name val="Arial"/>
      <family val="2"/>
    </font>
    <font>
      <sz val="10"/>
      <color theme="0"/>
      <name val="Arial"/>
      <family val="2"/>
      <scheme val="minor"/>
    </font>
    <font>
      <b/>
      <sz val="14"/>
      <color theme="1"/>
      <name val="Arial"/>
      <family val="2"/>
      <scheme val="minor"/>
    </font>
    <font>
      <b/>
      <sz val="16"/>
      <color theme="1"/>
      <name val="Arial"/>
      <family val="2"/>
      <scheme val="minor"/>
    </font>
    <font>
      <sz val="10"/>
      <color rgb="FF000000"/>
      <name val="Arial"/>
      <family val="2"/>
      <scheme val="minor"/>
    </font>
    <font>
      <b/>
      <sz val="10"/>
      <color rgb="FF000000"/>
      <name val="Arial"/>
      <family val="2"/>
      <scheme val="minor"/>
    </font>
    <font>
      <sz val="10"/>
      <color indexed="8"/>
      <name val="Helvetica Neue"/>
      <family val="2"/>
    </font>
    <font>
      <sz val="10"/>
      <color rgb="FF000000"/>
      <name val="Arial"/>
      <family val="2"/>
      <scheme val="minor"/>
    </font>
    <font>
      <u/>
      <sz val="10"/>
      <color theme="10"/>
      <name val="Arial"/>
      <family val="2"/>
      <scheme val="minor"/>
    </font>
    <font>
      <b/>
      <u/>
      <sz val="16"/>
      <color theme="10"/>
      <name val="Arial"/>
      <family val="2"/>
      <scheme val="minor"/>
    </font>
    <font>
      <b/>
      <sz val="11"/>
      <color rgb="FF000000"/>
      <name val="Arial"/>
      <family val="2"/>
      <scheme val="minor"/>
    </font>
  </fonts>
  <fills count="13">
    <fill>
      <patternFill patternType="none"/>
    </fill>
    <fill>
      <patternFill patternType="gray125"/>
    </fill>
    <fill>
      <patternFill patternType="solid">
        <fgColor rgb="FF000000"/>
        <bgColor rgb="FF000000"/>
      </patternFill>
    </fill>
    <fill>
      <patternFill patternType="solid">
        <fgColor rgb="FF797979"/>
        <bgColor rgb="FF797979"/>
      </patternFill>
    </fill>
    <fill>
      <patternFill patternType="solid">
        <fgColor rgb="FFBBBEC2"/>
        <bgColor rgb="FFBBBEC2"/>
      </patternFill>
    </fill>
    <fill>
      <patternFill patternType="solid">
        <fgColor rgb="FFDBD8D3"/>
        <bgColor rgb="FFDBD8D3"/>
      </patternFill>
    </fill>
    <fill>
      <patternFill patternType="solid">
        <fgColor theme="4"/>
        <bgColor theme="4"/>
      </patternFill>
    </fill>
    <fill>
      <patternFill patternType="solid">
        <fgColor rgb="FFFFFF00"/>
        <bgColor rgb="FFFFFF00"/>
      </patternFill>
    </fill>
    <fill>
      <patternFill patternType="solid">
        <fgColor theme="7"/>
        <bgColor theme="7"/>
      </patternFill>
    </fill>
    <fill>
      <patternFill patternType="solid">
        <fgColor theme="0" tint="-0.14999847407452621"/>
        <bgColor indexed="64"/>
      </patternFill>
    </fill>
    <fill>
      <patternFill patternType="solid">
        <fgColor rgb="FFCF4683"/>
        <bgColor rgb="FFDBD8D3"/>
      </patternFill>
    </fill>
    <fill>
      <patternFill patternType="solid">
        <fgColor rgb="FFE10F0A"/>
        <bgColor rgb="FFFF0000"/>
      </patternFill>
    </fill>
    <fill>
      <patternFill patternType="solid">
        <fgColor rgb="FF5B0099"/>
        <bgColor rgb="FF9900FF"/>
      </patternFill>
    </fill>
  </fills>
  <borders count="66">
    <border>
      <left/>
      <right/>
      <top/>
      <bottom/>
      <diagonal/>
    </border>
    <border>
      <left style="hair">
        <color rgb="FF000000"/>
      </left>
      <right style="hair">
        <color rgb="FF000000"/>
      </right>
      <top style="hair">
        <color rgb="FF000000"/>
      </top>
      <bottom style="hair">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tted">
        <color rgb="FF000000"/>
      </right>
      <top style="double">
        <color rgb="FF000000"/>
      </top>
      <bottom/>
      <diagonal/>
    </border>
    <border>
      <left style="dotted">
        <color rgb="FF000000"/>
      </left>
      <right style="dotted">
        <color rgb="FF000000"/>
      </right>
      <top style="double">
        <color rgb="FF000000"/>
      </top>
      <bottom style="dotted">
        <color rgb="FF000000"/>
      </bottom>
      <diagonal/>
    </border>
    <border>
      <left style="dotted">
        <color rgb="FF000000"/>
      </left>
      <right style="double">
        <color rgb="FF000000"/>
      </right>
      <top style="double">
        <color rgb="FF000000"/>
      </top>
      <bottom style="dotted">
        <color rgb="FF000000"/>
      </bottom>
      <diagonal/>
    </border>
    <border>
      <left style="double">
        <color rgb="FF000000"/>
      </left>
      <right style="dotted">
        <color rgb="FF000000"/>
      </right>
      <top style="double">
        <color rgb="FF000000"/>
      </top>
      <bottom style="dotted">
        <color rgb="FF000000"/>
      </bottom>
      <diagonal/>
    </border>
    <border>
      <left/>
      <right style="double">
        <color rgb="FF000000"/>
      </right>
      <top style="double">
        <color rgb="FF000000"/>
      </top>
      <bottom style="dotted">
        <color rgb="FF000000"/>
      </bottom>
      <diagonal/>
    </border>
    <border>
      <left style="double">
        <color rgb="FF000000"/>
      </left>
      <right style="dotted">
        <color rgb="FF000000"/>
      </right>
      <top/>
      <bottom/>
      <diagonal/>
    </border>
    <border>
      <left style="dotted">
        <color rgb="FF000000"/>
      </left>
      <right style="dotted">
        <color rgb="FF000000"/>
      </right>
      <top style="dotted">
        <color rgb="FF000000"/>
      </top>
      <bottom style="dotted">
        <color rgb="FF000000"/>
      </bottom>
      <diagonal/>
    </border>
    <border>
      <left style="dotted">
        <color rgb="FF000000"/>
      </left>
      <right style="double">
        <color rgb="FF000000"/>
      </right>
      <top style="dotted">
        <color rgb="FF000000"/>
      </top>
      <bottom style="dotted">
        <color rgb="FF000000"/>
      </bottom>
      <diagonal/>
    </border>
    <border>
      <left style="double">
        <color rgb="FF000000"/>
      </left>
      <right style="dotted">
        <color rgb="FF000000"/>
      </right>
      <top style="dotted">
        <color rgb="FF000000"/>
      </top>
      <bottom style="dotted">
        <color rgb="FF000000"/>
      </bottom>
      <diagonal/>
    </border>
    <border>
      <left/>
      <right style="double">
        <color rgb="FF000000"/>
      </right>
      <top style="dotted">
        <color rgb="FF000000"/>
      </top>
      <bottom style="dotted">
        <color rgb="FF000000"/>
      </bottom>
      <diagonal/>
    </border>
    <border>
      <left style="double">
        <color rgb="FF000000"/>
      </left>
      <right style="dotted">
        <color rgb="FF000000"/>
      </right>
      <top/>
      <bottom style="double">
        <color rgb="FF000000"/>
      </bottom>
      <diagonal/>
    </border>
    <border>
      <left style="dotted">
        <color rgb="FF000000"/>
      </left>
      <right style="dotted">
        <color rgb="FF000000"/>
      </right>
      <top style="dotted">
        <color rgb="FF000000"/>
      </top>
      <bottom style="double">
        <color rgb="FF000000"/>
      </bottom>
      <diagonal/>
    </border>
    <border>
      <left style="dotted">
        <color rgb="FF000000"/>
      </left>
      <right style="double">
        <color rgb="FF000000"/>
      </right>
      <top style="dotted">
        <color rgb="FF000000"/>
      </top>
      <bottom style="double">
        <color rgb="FF000000"/>
      </bottom>
      <diagonal/>
    </border>
    <border>
      <left style="double">
        <color rgb="FF000000"/>
      </left>
      <right style="dotted">
        <color rgb="FF000000"/>
      </right>
      <top style="dotted">
        <color rgb="FF000000"/>
      </top>
      <bottom style="double">
        <color rgb="FF000000"/>
      </bottom>
      <diagonal/>
    </border>
    <border>
      <left/>
      <right style="double">
        <color rgb="FF000000"/>
      </right>
      <top style="dotted">
        <color rgb="FF000000"/>
      </top>
      <bottom/>
      <diagonal/>
    </border>
    <border>
      <left style="dotted">
        <color rgb="FF000000"/>
      </left>
      <right style="dotted">
        <color rgb="FF000000"/>
      </right>
      <top/>
      <bottom style="dotted">
        <color rgb="FF000000"/>
      </bottom>
      <diagonal/>
    </border>
    <border>
      <left style="dotted">
        <color rgb="FF000000"/>
      </left>
      <right style="double">
        <color rgb="FF000000"/>
      </right>
      <top/>
      <bottom style="dotted">
        <color rgb="FF000000"/>
      </bottom>
      <diagonal/>
    </border>
    <border>
      <left style="dotted">
        <color rgb="FF000000"/>
      </left>
      <right/>
      <top/>
      <bottom style="dotted">
        <color rgb="FF000000"/>
      </bottom>
      <diagonal/>
    </border>
    <border>
      <left style="double">
        <color rgb="FF000000"/>
      </left>
      <right style="double">
        <color rgb="FF000000"/>
      </right>
      <top style="double">
        <color rgb="FF000000"/>
      </top>
      <bottom style="dotted">
        <color rgb="FF000000"/>
      </bottom>
      <diagonal/>
    </border>
    <border>
      <left style="dotted">
        <color rgb="FF000000"/>
      </left>
      <right/>
      <top style="dotted">
        <color rgb="FF000000"/>
      </top>
      <bottom style="dotted">
        <color rgb="FF000000"/>
      </bottom>
      <diagonal/>
    </border>
    <border>
      <left style="double">
        <color rgb="FF000000"/>
      </left>
      <right style="double">
        <color rgb="FF000000"/>
      </right>
      <top style="dotted">
        <color rgb="FF000000"/>
      </top>
      <bottom style="dotted">
        <color rgb="FF000000"/>
      </bottom>
      <diagonal/>
    </border>
    <border>
      <left style="dotted">
        <color rgb="FF000000"/>
      </left>
      <right/>
      <top style="dotted">
        <color rgb="FF000000"/>
      </top>
      <bottom style="double">
        <color rgb="FF000000"/>
      </bottom>
      <diagonal/>
    </border>
    <border>
      <left style="double">
        <color rgb="FF000000"/>
      </left>
      <right style="double">
        <color rgb="FF000000"/>
      </right>
      <top style="dotted">
        <color rgb="FF000000"/>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tted">
        <color rgb="FF000000"/>
      </left>
      <right/>
      <top style="double">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double">
        <color rgb="FF000000"/>
      </right>
      <top style="dotted">
        <color rgb="FF000000"/>
      </top>
      <bottom/>
      <diagonal/>
    </border>
    <border>
      <left/>
      <right/>
      <top style="double">
        <color rgb="FF000000"/>
      </top>
      <bottom style="dotted">
        <color rgb="FF000000"/>
      </bottom>
      <diagonal/>
    </border>
    <border>
      <left style="double">
        <color rgb="FF000000"/>
      </left>
      <right style="dotted">
        <color rgb="FF000000"/>
      </right>
      <top style="dotted">
        <color rgb="FF000000"/>
      </top>
      <bottom/>
      <diagonal/>
    </border>
    <border>
      <left style="dotted">
        <color rgb="FF000000"/>
      </left>
      <right/>
      <top style="dotted">
        <color rgb="FF000000"/>
      </top>
      <bottom/>
      <diagonal/>
    </border>
    <border>
      <left style="double">
        <color rgb="FF000000"/>
      </left>
      <right style="double">
        <color rgb="FF000000"/>
      </right>
      <top/>
      <bottom style="dotted">
        <color rgb="FF000000"/>
      </bottom>
      <diagonal/>
    </border>
    <border>
      <left/>
      <right/>
      <top/>
      <bottom style="dotted">
        <color rgb="FF000000"/>
      </bottom>
      <diagonal/>
    </border>
    <border>
      <left/>
      <right style="double">
        <color rgb="FF000000"/>
      </right>
      <top style="dotted">
        <color rgb="FF000000"/>
      </top>
      <bottom style="double">
        <color rgb="FF000000"/>
      </bottom>
      <diagonal/>
    </border>
    <border>
      <left style="double">
        <color rgb="FF000000"/>
      </left>
      <right style="double">
        <color rgb="FF000000"/>
      </right>
      <top style="dotted">
        <color rgb="FF000000"/>
      </top>
      <bottom/>
      <diagonal/>
    </border>
    <border>
      <left/>
      <right style="dotted">
        <color rgb="FF000000"/>
      </right>
      <top style="double">
        <color rgb="FF000000"/>
      </top>
      <bottom style="dotted">
        <color rgb="FF000000"/>
      </bottom>
      <diagonal/>
    </border>
    <border>
      <left/>
      <right style="dotted">
        <color rgb="FF000000"/>
      </right>
      <top style="dotted">
        <color rgb="FF000000"/>
      </top>
      <bottom style="dotted">
        <color rgb="FF000000"/>
      </bottom>
      <diagonal/>
    </border>
    <border>
      <left/>
      <right style="dotted">
        <color rgb="FF000000"/>
      </right>
      <top style="dotted">
        <color rgb="FF000000"/>
      </top>
      <bottom style="double">
        <color rgb="FF000000"/>
      </bottom>
      <diagonal/>
    </border>
    <border>
      <left/>
      <right style="dotted">
        <color rgb="FF000000"/>
      </right>
      <top/>
      <bottom style="dotted">
        <color rgb="FF000000"/>
      </bottom>
      <diagonal/>
    </border>
    <border>
      <left style="double">
        <color rgb="FF000000"/>
      </left>
      <right style="dotted">
        <color rgb="FF000000"/>
      </right>
      <top/>
      <bottom style="dotted">
        <color rgb="FF000000"/>
      </bottom>
      <diagonal/>
    </border>
    <border>
      <left style="double">
        <color rgb="FF000000"/>
      </left>
      <right style="dotted">
        <color rgb="FF000000"/>
      </right>
      <top style="double">
        <color rgb="FF000000"/>
      </top>
      <bottom style="double">
        <color rgb="FF000000"/>
      </bottom>
      <diagonal/>
    </border>
    <border>
      <left style="dotted">
        <color rgb="FF000000"/>
      </left>
      <right style="dotted">
        <color rgb="FF000000"/>
      </right>
      <top style="double">
        <color rgb="FF000000"/>
      </top>
      <bottom style="double">
        <color rgb="FF000000"/>
      </bottom>
      <diagonal/>
    </border>
    <border>
      <left style="dotted">
        <color rgb="FF000000"/>
      </left>
      <right style="double">
        <color rgb="FF000000"/>
      </right>
      <top style="double">
        <color rgb="FF000000"/>
      </top>
      <bottom style="double">
        <color rgb="FF000000"/>
      </bottom>
      <diagonal/>
    </border>
    <border>
      <left style="dotted">
        <color rgb="FF000000"/>
      </left>
      <right style="dotted">
        <color rgb="FF000000"/>
      </right>
      <top/>
      <bottom style="double">
        <color rgb="FF000000"/>
      </bottom>
      <diagonal/>
    </border>
    <border>
      <left style="dotted">
        <color rgb="FF000000"/>
      </left>
      <right style="double">
        <color rgb="FF000000"/>
      </right>
      <top/>
      <bottom style="double">
        <color rgb="FF000000"/>
      </bottom>
      <diagonal/>
    </border>
    <border>
      <left/>
      <right style="double">
        <color rgb="FF000000"/>
      </right>
      <top/>
      <bottom style="double">
        <color rgb="FF000000"/>
      </bottom>
      <diagonal/>
    </border>
    <border>
      <left/>
      <right style="double">
        <color rgb="FF000000"/>
      </right>
      <top/>
      <bottom style="dotted">
        <color rgb="FF000000"/>
      </bottom>
      <diagonal/>
    </border>
    <border>
      <left/>
      <right style="dotted">
        <color rgb="FF000000"/>
      </right>
      <top style="dotted">
        <color rgb="FF000000"/>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right/>
      <top style="dotted">
        <color rgb="FF000000"/>
      </top>
      <bottom style="dotted">
        <color rgb="FF000000"/>
      </bottom>
      <diagonal/>
    </border>
    <border>
      <left/>
      <right/>
      <top style="dotted">
        <color rgb="FF000000"/>
      </top>
      <bottom style="double">
        <color rgb="FF000000"/>
      </bottom>
      <diagonal/>
    </border>
    <border>
      <left/>
      <right/>
      <top/>
      <bottom style="double">
        <color rgb="FF000000"/>
      </bottom>
      <diagonal/>
    </border>
    <border>
      <left/>
      <right style="dotted">
        <color rgb="FF000000"/>
      </right>
      <top style="double">
        <color rgb="FF000000"/>
      </top>
      <bottom style="double">
        <color rgb="FF000000"/>
      </bottom>
      <diagonal/>
    </border>
    <border>
      <left/>
      <right style="dotted">
        <color rgb="FF000000"/>
      </right>
      <top/>
      <bottom style="double">
        <color rgb="FF000000"/>
      </bottom>
      <diagonal/>
    </border>
    <border>
      <left/>
      <right style="double">
        <color rgb="FF000000"/>
      </right>
      <top/>
      <bottom/>
      <diagonal/>
    </border>
    <border>
      <left style="medium">
        <color indexed="64"/>
      </left>
      <right style="medium">
        <color indexed="64"/>
      </right>
      <top style="medium">
        <color indexed="64"/>
      </top>
      <bottom style="medium">
        <color indexed="64"/>
      </bottom>
      <diagonal/>
    </border>
    <border>
      <left style="hair">
        <color rgb="FF000000"/>
      </left>
      <right/>
      <top style="hair">
        <color rgb="FF000000"/>
      </top>
      <bottom style="hair">
        <color rgb="FF000000"/>
      </bottom>
      <diagonal/>
    </border>
    <border>
      <left/>
      <right style="medium">
        <color indexed="64"/>
      </right>
      <top/>
      <bottom style="double">
        <color rgb="FF000000"/>
      </bottom>
      <diagonal/>
    </border>
  </borders>
  <cellStyleXfs count="4">
    <xf numFmtId="0" fontId="0" fillId="0" borderId="0"/>
    <xf numFmtId="0" fontId="10" fillId="0" borderId="0" applyNumberFormat="0" applyFill="0" applyBorder="0" applyProtection="0">
      <alignment vertical="top" wrapText="1"/>
    </xf>
    <xf numFmtId="44" fontId="11" fillId="0" borderId="0" applyFont="0" applyFill="0" applyBorder="0" applyAlignment="0" applyProtection="0"/>
    <xf numFmtId="0" fontId="12" fillId="0" borderId="0" applyNumberFormat="0" applyFill="0" applyBorder="0" applyAlignment="0" applyProtection="0"/>
  </cellStyleXfs>
  <cellXfs count="172">
    <xf numFmtId="0" fontId="0" fillId="0" borderId="0" xfId="0"/>
    <xf numFmtId="0" fontId="1" fillId="0" borderId="0" xfId="0" applyFont="1"/>
    <xf numFmtId="0" fontId="2" fillId="0" borderId="0" xfId="0" applyFont="1"/>
    <xf numFmtId="0" fontId="2" fillId="0" borderId="0" xfId="0" applyFont="1" applyAlignment="1">
      <alignment horizontal="right"/>
    </xf>
    <xf numFmtId="0" fontId="7" fillId="0" borderId="0" xfId="0" applyFont="1" applyAlignment="1">
      <alignment horizontal="center" vertical="center"/>
    </xf>
    <xf numFmtId="0" fontId="2" fillId="0" borderId="6" xfId="0" applyFont="1" applyBorder="1"/>
    <xf numFmtId="0" fontId="1" fillId="0" borderId="6" xfId="0" applyFont="1" applyBorder="1"/>
    <xf numFmtId="0" fontId="2" fillId="0" borderId="11" xfId="0" applyFont="1" applyBorder="1"/>
    <xf numFmtId="0" fontId="1" fillId="0" borderId="11" xfId="0" applyFont="1" applyBorder="1"/>
    <xf numFmtId="0" fontId="2" fillId="0" borderId="16" xfId="0" applyFont="1" applyBorder="1"/>
    <xf numFmtId="0" fontId="1" fillId="0" borderId="16" xfId="0" applyFont="1" applyBorder="1"/>
    <xf numFmtId="0" fontId="2" fillId="0" borderId="20" xfId="0" applyFont="1" applyBorder="1"/>
    <xf numFmtId="0" fontId="1" fillId="0" borderId="20" xfId="0" applyFont="1" applyBorder="1"/>
    <xf numFmtId="0" fontId="6" fillId="0" borderId="0" xfId="0" applyFont="1" applyAlignment="1">
      <alignment vertical="center"/>
    </xf>
    <xf numFmtId="0" fontId="1" fillId="0" borderId="46" xfId="0" applyFont="1" applyBorder="1" applyAlignment="1">
      <alignment horizontal="center" vertical="center"/>
    </xf>
    <xf numFmtId="0" fontId="1" fillId="0" borderId="47" xfId="0" applyFont="1" applyBorder="1"/>
    <xf numFmtId="0" fontId="1" fillId="0" borderId="15" xfId="0" applyFont="1" applyBorder="1" applyAlignment="1">
      <alignment horizontal="center" vertical="center"/>
    </xf>
    <xf numFmtId="0" fontId="1" fillId="0" borderId="49" xfId="0" applyFont="1" applyBorder="1"/>
    <xf numFmtId="0" fontId="2" fillId="0" borderId="32" xfId="0" applyFont="1" applyBorder="1"/>
    <xf numFmtId="0" fontId="1" fillId="0" borderId="8" xfId="0" applyFont="1" applyBorder="1" applyAlignment="1">
      <alignment horizontal="center" vertical="center"/>
    </xf>
    <xf numFmtId="0" fontId="1" fillId="0" borderId="18" xfId="0" applyFont="1" applyBorder="1" applyAlignment="1">
      <alignment horizontal="center" vertical="center"/>
    </xf>
    <xf numFmtId="0" fontId="1" fillId="0" borderId="0" xfId="0" applyFont="1" applyAlignment="1">
      <alignment vertical="center"/>
    </xf>
    <xf numFmtId="0" fontId="1" fillId="0" borderId="28" xfId="0" applyFont="1" applyBorder="1" applyAlignment="1">
      <alignment vertical="center"/>
    </xf>
    <xf numFmtId="0" fontId="2" fillId="0" borderId="31" xfId="0" applyFont="1" applyBorder="1"/>
    <xf numFmtId="0" fontId="1" fillId="0" borderId="29" xfId="0" applyFont="1" applyBorder="1" applyAlignment="1">
      <alignment vertical="center"/>
    </xf>
    <xf numFmtId="0" fontId="1" fillId="0" borderId="28" xfId="0" applyFont="1" applyBorder="1"/>
    <xf numFmtId="0" fontId="4" fillId="0" borderId="29" xfId="0" applyFont="1" applyBorder="1"/>
    <xf numFmtId="0" fontId="1" fillId="0" borderId="2" xfId="0" applyFont="1" applyBorder="1"/>
    <xf numFmtId="0" fontId="4" fillId="0" borderId="3" xfId="0" applyFont="1" applyBorder="1"/>
    <xf numFmtId="165" fontId="4" fillId="0" borderId="4" xfId="0" applyNumberFormat="1" applyFont="1" applyBorder="1"/>
    <xf numFmtId="165" fontId="2" fillId="0" borderId="7" xfId="0" applyNumberFormat="1" applyFont="1" applyBorder="1" applyAlignment="1">
      <alignment horizontal="right"/>
    </xf>
    <xf numFmtId="165" fontId="2" fillId="0" borderId="57" xfId="0" applyNumberFormat="1" applyFont="1" applyBorder="1" applyAlignment="1">
      <alignment horizontal="right"/>
    </xf>
    <xf numFmtId="165" fontId="2" fillId="0" borderId="58" xfId="0" applyNumberFormat="1" applyFont="1" applyBorder="1" applyAlignment="1">
      <alignment horizontal="right"/>
    </xf>
    <xf numFmtId="165" fontId="2" fillId="0" borderId="38" xfId="0" applyNumberFormat="1" applyFont="1" applyBorder="1" applyAlignment="1">
      <alignment horizontal="right"/>
    </xf>
    <xf numFmtId="165" fontId="2" fillId="0" borderId="0" xfId="0" applyNumberFormat="1" applyFont="1" applyAlignment="1">
      <alignment horizontal="right"/>
    </xf>
    <xf numFmtId="165" fontId="2" fillId="0" borderId="34" xfId="0" applyNumberFormat="1" applyFont="1" applyBorder="1" applyAlignment="1">
      <alignment horizontal="right"/>
    </xf>
    <xf numFmtId="165" fontId="4" fillId="0" borderId="29" xfId="0" applyNumberFormat="1" applyFont="1" applyBorder="1"/>
    <xf numFmtId="165" fontId="2" fillId="0" borderId="9" xfId="0" applyNumberFormat="1" applyFont="1" applyBorder="1" applyAlignment="1">
      <alignment horizontal="right"/>
    </xf>
    <xf numFmtId="165" fontId="2" fillId="0" borderId="14" xfId="0" applyNumberFormat="1" applyFont="1" applyBorder="1" applyAlignment="1">
      <alignment horizontal="right"/>
    </xf>
    <xf numFmtId="165" fontId="2" fillId="0" borderId="39" xfId="0" applyNumberFormat="1" applyFont="1" applyBorder="1" applyAlignment="1">
      <alignment horizontal="right"/>
    </xf>
    <xf numFmtId="165" fontId="2" fillId="0" borderId="52" xfId="0" applyNumberFormat="1" applyFont="1" applyBorder="1" applyAlignment="1">
      <alignment horizontal="right"/>
    </xf>
    <xf numFmtId="165" fontId="4" fillId="0" borderId="30" xfId="0" applyNumberFormat="1" applyFont="1" applyBorder="1"/>
    <xf numFmtId="165" fontId="2" fillId="0" borderId="3" xfId="0" applyNumberFormat="1" applyFont="1" applyBorder="1" applyAlignment="1">
      <alignment horizontal="right"/>
    </xf>
    <xf numFmtId="165" fontId="2" fillId="0" borderId="59" xfId="0" applyNumberFormat="1" applyFont="1" applyBorder="1" applyAlignment="1">
      <alignment horizontal="right"/>
    </xf>
    <xf numFmtId="165" fontId="2" fillId="0" borderId="4" xfId="0" applyNumberFormat="1" applyFont="1" applyBorder="1" applyAlignment="1">
      <alignment horizontal="right"/>
    </xf>
    <xf numFmtId="165" fontId="2" fillId="0" borderId="51" xfId="0" applyNumberFormat="1" applyFont="1" applyBorder="1" applyAlignment="1">
      <alignment horizontal="right"/>
    </xf>
    <xf numFmtId="165" fontId="1" fillId="0" borderId="29" xfId="0" applyNumberFormat="1" applyFont="1" applyBorder="1" applyAlignment="1">
      <alignment vertical="center"/>
    </xf>
    <xf numFmtId="165" fontId="0" fillId="0" borderId="0" xfId="0" applyNumberFormat="1"/>
    <xf numFmtId="164" fontId="2" fillId="0" borderId="0" xfId="0" applyNumberFormat="1" applyFont="1" applyAlignment="1">
      <alignment horizontal="right"/>
    </xf>
    <xf numFmtId="0" fontId="8" fillId="0" borderId="0" xfId="0" applyFont="1"/>
    <xf numFmtId="0" fontId="9" fillId="0" borderId="0" xfId="0" applyFont="1"/>
    <xf numFmtId="0" fontId="0" fillId="0" borderId="62" xfId="0" applyBorder="1"/>
    <xf numFmtId="0" fontId="0" fillId="0" borderId="0" xfId="0" applyAlignment="1">
      <alignment vertical="center"/>
    </xf>
    <xf numFmtId="0" fontId="5"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64" xfId="0" applyFont="1"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165" fontId="1" fillId="0" borderId="63" xfId="2" applyNumberFormat="1" applyFont="1" applyBorder="1" applyAlignment="1">
      <alignment horizontal="center" vertical="center" wrapText="1"/>
    </xf>
    <xf numFmtId="165" fontId="1" fillId="0" borderId="9" xfId="2" applyNumberFormat="1" applyFont="1" applyBorder="1"/>
    <xf numFmtId="165" fontId="1" fillId="0" borderId="14" xfId="2" applyNumberFormat="1" applyFont="1" applyBorder="1"/>
    <xf numFmtId="165" fontId="1" fillId="0" borderId="19" xfId="2" applyNumberFormat="1" applyFont="1" applyBorder="1"/>
    <xf numFmtId="165" fontId="1" fillId="0" borderId="23" xfId="2" applyNumberFormat="1" applyFont="1" applyBorder="1"/>
    <xf numFmtId="165" fontId="1" fillId="0" borderId="25" xfId="2" applyNumberFormat="1" applyFont="1" applyBorder="1"/>
    <xf numFmtId="165" fontId="1" fillId="0" borderId="27" xfId="2" applyNumberFormat="1" applyFont="1" applyBorder="1"/>
    <xf numFmtId="165" fontId="0" fillId="0" borderId="0" xfId="2" applyNumberFormat="1" applyFont="1"/>
    <xf numFmtId="165" fontId="1" fillId="0" borderId="34" xfId="2" applyNumberFormat="1" applyFont="1" applyBorder="1"/>
    <xf numFmtId="165" fontId="1" fillId="0" borderId="37" xfId="2" applyNumberFormat="1" applyFont="1" applyBorder="1"/>
    <xf numFmtId="165" fontId="1" fillId="0" borderId="38" xfId="2" applyNumberFormat="1" applyFont="1" applyBorder="1"/>
    <xf numFmtId="165" fontId="1" fillId="0" borderId="39" xfId="2" applyNumberFormat="1" applyFont="1" applyBorder="1"/>
    <xf numFmtId="165" fontId="1" fillId="0" borderId="40" xfId="2" applyNumberFormat="1" applyFont="1" applyBorder="1"/>
    <xf numFmtId="165" fontId="1" fillId="0" borderId="4" xfId="2" applyNumberFormat="1" applyFont="1" applyBorder="1"/>
    <xf numFmtId="165" fontId="1" fillId="0" borderId="51" xfId="2" applyNumberFormat="1" applyFont="1" applyBorder="1"/>
    <xf numFmtId="165" fontId="1" fillId="0" borderId="52" xfId="2" applyNumberFormat="1" applyFont="1" applyBorder="1"/>
    <xf numFmtId="0" fontId="13" fillId="0" borderId="4" xfId="3" applyFont="1" applyBorder="1" applyAlignment="1">
      <alignment vertical="center"/>
    </xf>
    <xf numFmtId="0" fontId="7" fillId="0" borderId="4" xfId="0" applyFont="1" applyBorder="1" applyAlignment="1">
      <alignment vertical="center"/>
    </xf>
    <xf numFmtId="44" fontId="14" fillId="9" borderId="63" xfId="2" applyFont="1" applyFill="1" applyBorder="1" applyAlignment="1">
      <alignment vertical="center" wrapText="1"/>
    </xf>
    <xf numFmtId="0" fontId="4" fillId="0" borderId="4" xfId="0" applyFont="1" applyBorder="1"/>
    <xf numFmtId="0" fontId="4" fillId="0" borderId="30" xfId="0" applyFont="1" applyBorder="1"/>
    <xf numFmtId="0" fontId="5" fillId="3"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1" fillId="0" borderId="41" xfId="0" applyFont="1" applyBorder="1" applyAlignment="1" applyProtection="1">
      <alignment horizontal="center"/>
      <protection locked="0"/>
    </xf>
    <xf numFmtId="0" fontId="1" fillId="0" borderId="6" xfId="0" applyFont="1" applyBorder="1" applyProtection="1">
      <protection locked="0"/>
    </xf>
    <xf numFmtId="0" fontId="1" fillId="0" borderId="7" xfId="0" applyFont="1" applyBorder="1" applyProtection="1">
      <protection locked="0"/>
    </xf>
    <xf numFmtId="0" fontId="1" fillId="0" borderId="13" xfId="0" applyFont="1" applyBorder="1" applyAlignment="1" applyProtection="1">
      <alignment horizontal="center"/>
      <protection locked="0"/>
    </xf>
    <xf numFmtId="0" fontId="1" fillId="0" borderId="11" xfId="0" applyFont="1" applyBorder="1" applyProtection="1">
      <protection locked="0"/>
    </xf>
    <xf numFmtId="0" fontId="1" fillId="0" borderId="12" xfId="0" applyFont="1" applyBorder="1" applyProtection="1">
      <protection locked="0"/>
    </xf>
    <xf numFmtId="0" fontId="1" fillId="0" borderId="18" xfId="0" applyFont="1" applyBorder="1" applyAlignment="1" applyProtection="1">
      <alignment horizontal="center"/>
      <protection locked="0"/>
    </xf>
    <xf numFmtId="0" fontId="1" fillId="0" borderId="16" xfId="0" applyFont="1" applyBorder="1" applyProtection="1">
      <protection locked="0"/>
    </xf>
    <xf numFmtId="0" fontId="1" fillId="0" borderId="17" xfId="0" applyFont="1" applyBorder="1" applyProtection="1">
      <protection locked="0"/>
    </xf>
    <xf numFmtId="0" fontId="1" fillId="0" borderId="8" xfId="0" applyFont="1" applyBorder="1" applyAlignment="1" applyProtection="1">
      <alignment horizontal="center"/>
      <protection locked="0"/>
    </xf>
    <xf numFmtId="0" fontId="1" fillId="0" borderId="20" xfId="0" applyFont="1" applyBorder="1" applyProtection="1">
      <protection locked="0"/>
    </xf>
    <xf numFmtId="0" fontId="1" fillId="0" borderId="22" xfId="0" applyFont="1" applyBorder="1" applyProtection="1">
      <protection locked="0"/>
    </xf>
    <xf numFmtId="0" fontId="1" fillId="0" borderId="24" xfId="0" applyFont="1" applyBorder="1" applyProtection="1">
      <protection locked="0"/>
    </xf>
    <xf numFmtId="0" fontId="1" fillId="0" borderId="26" xfId="0" applyFont="1" applyBorder="1" applyProtection="1">
      <protection locked="0"/>
    </xf>
    <xf numFmtId="0" fontId="1" fillId="0" borderId="32" xfId="0" applyFont="1" applyBorder="1" applyProtection="1">
      <protection locked="0"/>
    </xf>
    <xf numFmtId="0" fontId="1" fillId="0" borderId="33" xfId="0" applyFont="1" applyBorder="1" applyProtection="1">
      <protection locked="0"/>
    </xf>
    <xf numFmtId="0" fontId="1" fillId="0" borderId="31" xfId="0" applyFont="1" applyBorder="1" applyProtection="1">
      <protection locked="0"/>
    </xf>
    <xf numFmtId="0" fontId="1" fillId="0" borderId="35" xfId="0" applyFont="1" applyBorder="1" applyAlignment="1" applyProtection="1">
      <alignment horizontal="center"/>
      <protection locked="0"/>
    </xf>
    <xf numFmtId="0" fontId="1" fillId="0" borderId="36" xfId="0" applyFont="1" applyBorder="1" applyProtection="1">
      <protection locked="0"/>
    </xf>
    <xf numFmtId="0" fontId="1" fillId="0" borderId="42" xfId="0" applyFont="1" applyBorder="1" applyAlignment="1" applyProtection="1">
      <alignment horizontal="center"/>
      <protection locked="0"/>
    </xf>
    <xf numFmtId="0" fontId="1" fillId="0" borderId="43" xfId="0" applyFont="1" applyBorder="1" applyAlignment="1" applyProtection="1">
      <alignment horizontal="center"/>
      <protection locked="0"/>
    </xf>
    <xf numFmtId="0" fontId="1" fillId="0" borderId="44" xfId="0" applyFont="1" applyBorder="1" applyAlignment="1" applyProtection="1">
      <alignment horizontal="center"/>
      <protection locked="0"/>
    </xf>
    <xf numFmtId="0" fontId="1" fillId="0" borderId="46" xfId="0" applyFont="1" applyBorder="1" applyAlignment="1" applyProtection="1">
      <alignment horizontal="center"/>
      <protection locked="0"/>
    </xf>
    <xf numFmtId="0" fontId="1" fillId="0" borderId="47" xfId="0" applyFont="1" applyBorder="1" applyProtection="1">
      <protection locked="0"/>
    </xf>
    <xf numFmtId="0" fontId="1" fillId="0" borderId="48" xfId="0" applyFont="1" applyBorder="1" applyProtection="1">
      <protection locked="0"/>
    </xf>
    <xf numFmtId="0" fontId="1" fillId="0" borderId="15" xfId="0" applyFont="1" applyBorder="1" applyAlignment="1" applyProtection="1">
      <alignment horizontal="center"/>
      <protection locked="0"/>
    </xf>
    <xf numFmtId="0" fontId="1" fillId="0" borderId="49" xfId="0" applyFont="1" applyBorder="1" applyProtection="1">
      <protection locked="0"/>
    </xf>
    <xf numFmtId="0" fontId="1" fillId="0" borderId="50" xfId="0" applyFont="1" applyBorder="1" applyProtection="1">
      <protection locked="0"/>
    </xf>
    <xf numFmtId="0" fontId="1" fillId="0" borderId="45" xfId="0" applyFont="1" applyBorder="1" applyAlignment="1" applyProtection="1">
      <alignment horizontal="center"/>
      <protection locked="0"/>
    </xf>
    <xf numFmtId="0" fontId="1" fillId="0" borderId="21" xfId="0" applyFont="1" applyBorder="1" applyProtection="1">
      <protection locked="0"/>
    </xf>
    <xf numFmtId="0" fontId="1" fillId="0" borderId="53" xfId="0" applyFont="1" applyBorder="1" applyAlignment="1" applyProtection="1">
      <alignment horizontal="center"/>
      <protection locked="0"/>
    </xf>
    <xf numFmtId="0" fontId="1" fillId="0" borderId="60" xfId="0" applyFont="1" applyBorder="1" applyAlignment="1" applyProtection="1">
      <alignment horizontal="center"/>
      <protection locked="0"/>
    </xf>
    <xf numFmtId="0" fontId="1" fillId="0" borderId="61" xfId="0" applyFont="1" applyBorder="1" applyAlignment="1" applyProtection="1">
      <alignment horizontal="center"/>
      <protection locked="0"/>
    </xf>
    <xf numFmtId="44" fontId="1" fillId="0" borderId="1" xfId="2" applyFont="1" applyBorder="1" applyAlignment="1">
      <alignment horizontal="center" vertical="center"/>
    </xf>
    <xf numFmtId="44" fontId="0" fillId="0" borderId="0" xfId="2" applyFont="1"/>
    <xf numFmtId="44" fontId="1" fillId="0" borderId="23" xfId="2" applyFont="1" applyBorder="1"/>
    <xf numFmtId="44" fontId="1" fillId="0" borderId="25" xfId="2" applyFont="1" applyBorder="1"/>
    <xf numFmtId="44" fontId="1" fillId="0" borderId="27" xfId="2" applyFont="1" applyBorder="1"/>
    <xf numFmtId="44" fontId="1" fillId="0" borderId="9" xfId="2" applyFont="1" applyBorder="1"/>
    <xf numFmtId="44" fontId="1" fillId="0" borderId="39" xfId="2" applyFont="1" applyBorder="1"/>
    <xf numFmtId="44" fontId="1" fillId="0" borderId="40" xfId="2" applyFont="1" applyBorder="1"/>
    <xf numFmtId="44" fontId="1" fillId="0" borderId="52" xfId="2" applyFont="1" applyBorder="1"/>
    <xf numFmtId="44" fontId="1" fillId="0" borderId="37" xfId="2" applyFont="1" applyBorder="1"/>
    <xf numFmtId="0" fontId="1" fillId="0" borderId="41" xfId="0" applyFont="1" applyBorder="1" applyProtection="1">
      <protection locked="0"/>
    </xf>
    <xf numFmtId="0" fontId="1" fillId="0" borderId="42" xfId="0" applyFont="1" applyBorder="1" applyProtection="1">
      <protection locked="0"/>
    </xf>
    <xf numFmtId="0" fontId="1" fillId="0" borderId="43" xfId="0" applyFont="1" applyBorder="1" applyProtection="1">
      <protection locked="0"/>
    </xf>
    <xf numFmtId="0" fontId="1" fillId="0" borderId="53" xfId="0" applyFont="1" applyBorder="1" applyProtection="1">
      <protection locked="0"/>
    </xf>
    <xf numFmtId="0" fontId="1" fillId="0" borderId="44" xfId="0" applyFont="1" applyBorder="1" applyProtection="1">
      <protection locked="0"/>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4" fillId="0" borderId="10" xfId="0" applyFont="1" applyBorder="1" applyAlignment="1">
      <alignment vertical="center"/>
    </xf>
    <xf numFmtId="0" fontId="4" fillId="0" borderId="15" xfId="0" applyFont="1" applyBorder="1" applyAlignment="1">
      <alignment vertical="center"/>
    </xf>
    <xf numFmtId="0" fontId="1" fillId="0" borderId="10" xfId="0" applyFont="1" applyBorder="1" applyAlignment="1">
      <alignment horizontal="center" vertical="center"/>
    </xf>
    <xf numFmtId="0" fontId="0" fillId="0" borderId="62" xfId="0"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vertical="center" wrapText="1"/>
    </xf>
    <xf numFmtId="0" fontId="4" fillId="0" borderId="10" xfId="0" applyFont="1" applyBorder="1" applyAlignment="1">
      <alignment vertical="center" wrapText="1"/>
    </xf>
    <xf numFmtId="0" fontId="4" fillId="0" borderId="15" xfId="0" applyFont="1" applyBorder="1" applyAlignment="1">
      <alignment vertical="center" wrapText="1"/>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0" fillId="0" borderId="62" xfId="0" applyBorder="1" applyAlignment="1">
      <alignment horizontal="center" vertical="center"/>
    </xf>
    <xf numFmtId="0" fontId="3" fillId="0" borderId="54" xfId="0" applyFont="1" applyBorder="1" applyAlignment="1">
      <alignment horizontal="center" vertical="center"/>
    </xf>
    <xf numFmtId="0" fontId="4" fillId="0" borderId="55" xfId="0" applyFont="1" applyBorder="1"/>
    <xf numFmtId="0" fontId="4" fillId="0" borderId="56" xfId="0" applyFont="1" applyBorder="1"/>
    <xf numFmtId="0" fontId="9" fillId="0" borderId="59" xfId="0" applyFont="1" applyBorder="1" applyAlignment="1">
      <alignment horizontal="center" vertical="center" wrapText="1"/>
    </xf>
    <xf numFmtId="0" fontId="4" fillId="0" borderId="45" xfId="0" applyFont="1" applyBorder="1" applyAlignment="1">
      <alignment vertical="center"/>
    </xf>
    <xf numFmtId="0" fontId="1" fillId="0" borderId="2" xfId="0" applyFont="1" applyBorder="1"/>
    <xf numFmtId="0" fontId="4" fillId="0" borderId="3" xfId="0" applyFont="1" applyBorder="1"/>
    <xf numFmtId="0" fontId="4" fillId="0" borderId="4" xfId="0" applyFont="1" applyBorder="1"/>
    <xf numFmtId="0" fontId="7" fillId="0" borderId="2" xfId="0" applyFont="1" applyBorder="1" applyAlignment="1">
      <alignment horizontal="center" vertical="center"/>
    </xf>
    <xf numFmtId="0" fontId="4" fillId="0" borderId="10" xfId="0" applyFont="1" applyBorder="1"/>
    <xf numFmtId="0" fontId="4" fillId="0" borderId="15" xfId="0" applyFont="1" applyBorder="1"/>
    <xf numFmtId="0" fontId="1" fillId="0" borderId="29" xfId="0" applyFont="1" applyBorder="1"/>
    <xf numFmtId="0" fontId="4" fillId="0" borderId="29" xfId="0" applyFont="1" applyBorder="1"/>
    <xf numFmtId="0" fontId="4" fillId="0" borderId="30" xfId="0" applyFont="1" applyBorder="1"/>
    <xf numFmtId="0" fontId="7" fillId="0" borderId="28" xfId="0" applyFont="1" applyBorder="1" applyAlignment="1">
      <alignment horizontal="center" vertical="center"/>
    </xf>
    <xf numFmtId="0" fontId="9" fillId="0" borderId="59" xfId="0" applyFont="1" applyBorder="1" applyAlignment="1">
      <alignment horizontal="left" vertical="center" wrapText="1"/>
    </xf>
    <xf numFmtId="0" fontId="9" fillId="0" borderId="65" xfId="0" applyFont="1" applyBorder="1" applyAlignment="1">
      <alignment horizontal="left" vertical="center" wrapText="1"/>
    </xf>
  </cellXfs>
  <cellStyles count="4">
    <cellStyle name="Link" xfId="3" builtinId="8"/>
    <cellStyle name="Standard" xfId="0" builtinId="0"/>
    <cellStyle name="Standard 2" xfId="1" xr:uid="{FD315F48-7C1B-DC46-99FD-12BA92F4B2B2}"/>
    <cellStyle name="Währung" xfId="2" builtinId="4"/>
  </cellStyles>
  <dxfs count="0"/>
  <tableStyles count="0" defaultTableStyle="TableStyleMedium2" defaultPivotStyle="PivotStyleLight16"/>
  <colors>
    <mruColors>
      <color rgb="FF5B0099"/>
      <color rgb="FFE10F0A"/>
      <color rgb="FFCF4683"/>
      <color rgb="FFB61E12"/>
      <color rgb="FFBE60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40.png"/><Relationship Id="rId1" Type="http://schemas.openxmlformats.org/officeDocument/2006/relationships/image" Target="../media/image39.png"/></Relationships>
</file>

<file path=xl/drawings/drawing1.xml><?xml version="1.0" encoding="utf-8"?>
<xdr:wsDr xmlns:xdr="http://schemas.openxmlformats.org/drawingml/2006/spreadsheetDrawing" xmlns:a="http://schemas.openxmlformats.org/drawingml/2006/main">
  <xdr:twoCellAnchor editAs="oneCell">
    <xdr:from>
      <xdr:col>12</xdr:col>
      <xdr:colOff>137895</xdr:colOff>
      <xdr:row>1</xdr:row>
      <xdr:rowOff>1481656</xdr:rowOff>
    </xdr:from>
    <xdr:to>
      <xdr:col>14</xdr:col>
      <xdr:colOff>746672</xdr:colOff>
      <xdr:row>1</xdr:row>
      <xdr:rowOff>2310085</xdr:rowOff>
    </xdr:to>
    <xdr:pic>
      <xdr:nvPicPr>
        <xdr:cNvPr id="2" name="Grafik 1">
          <a:extLst>
            <a:ext uri="{FF2B5EF4-FFF2-40B4-BE49-F238E27FC236}">
              <a16:creationId xmlns:a16="http://schemas.microsoft.com/office/drawing/2014/main" id="{FFD37F18-E758-C4ED-7CF7-A9573D609D6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0987636" y="1689673"/>
          <a:ext cx="2555381" cy="828429"/>
        </a:xfrm>
        <a:prstGeom prst="rect">
          <a:avLst/>
        </a:prstGeom>
      </xdr:spPr>
    </xdr:pic>
    <xdr:clientData/>
  </xdr:twoCellAnchor>
  <xdr:twoCellAnchor editAs="oneCell">
    <xdr:from>
      <xdr:col>12</xdr:col>
      <xdr:colOff>548355</xdr:colOff>
      <xdr:row>1</xdr:row>
      <xdr:rowOff>238179</xdr:rowOff>
    </xdr:from>
    <xdr:to>
      <xdr:col>14</xdr:col>
      <xdr:colOff>691931</xdr:colOff>
      <xdr:row>1</xdr:row>
      <xdr:rowOff>1357587</xdr:rowOff>
    </xdr:to>
    <xdr:pic>
      <xdr:nvPicPr>
        <xdr:cNvPr id="4" name="Grafik 3">
          <a:extLst>
            <a:ext uri="{FF2B5EF4-FFF2-40B4-BE49-F238E27FC236}">
              <a16:creationId xmlns:a16="http://schemas.microsoft.com/office/drawing/2014/main" id="{B61B76D0-2BF2-8337-148F-6A670665ECE1}"/>
            </a:ext>
          </a:extLst>
        </xdr:cNvPr>
        <xdr:cNvPicPr>
          <a:picLocks noChangeAspect="1"/>
        </xdr:cNvPicPr>
      </xdr:nvPicPr>
      <xdr:blipFill rotWithShape="1">
        <a:blip xmlns:r="http://schemas.openxmlformats.org/officeDocument/2006/relationships" r:embed="rId2" cstate="email">
          <a:extLst>
            <a:ext uri="{BEBA8EAE-BF5A-486C-A8C5-ECC9F3942E4B}">
              <a14:imgProps xmlns:a14="http://schemas.microsoft.com/office/drawing/2010/main">
                <a14:imgLayer r:embed="rId3">
                  <a14:imgEffect>
                    <a14:brightnessContrast bright="-89000"/>
                  </a14:imgEffect>
                </a14:imgLayer>
              </a14:imgProps>
            </a:ext>
            <a:ext uri="{28A0092B-C50C-407E-A947-70E740481C1C}">
              <a14:useLocalDpi xmlns:a14="http://schemas.microsoft.com/office/drawing/2010/main"/>
            </a:ext>
          </a:extLst>
        </a:blip>
        <a:srcRect/>
        <a:stretch>
          <a:fillRect/>
        </a:stretch>
      </xdr:blipFill>
      <xdr:spPr>
        <a:xfrm>
          <a:off x="11398096" y="446196"/>
          <a:ext cx="2090180" cy="1119408"/>
        </a:xfrm>
        <a:prstGeom prst="rect">
          <a:avLst/>
        </a:prstGeom>
      </xdr:spPr>
    </xdr:pic>
    <xdr:clientData/>
  </xdr:twoCellAnchor>
</xdr:wsDr>
</file>

<file path=xl/richData/_rels/richValueRel.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8">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 s="0">
    <v>34</v>
    <v>5</v>
  </rv>
  <rv s="0">
    <v>35</v>
    <v>5</v>
  </rv>
  <rv s="0">
    <v>36</v>
    <v>5</v>
  </rv>
  <rv s="0">
    <v>37</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produitsfit.com/products/vortex" TargetMode="External"/><Relationship Id="rId18" Type="http://schemas.openxmlformats.org/officeDocument/2006/relationships/hyperlink" Target="https://www.produitsfit.com/products/wisdom" TargetMode="External"/><Relationship Id="rId26" Type="http://schemas.openxmlformats.org/officeDocument/2006/relationships/hyperlink" Target="https://www.produitsfit.com/products/no-force" TargetMode="External"/><Relationship Id="rId39" Type="http://schemas.openxmlformats.org/officeDocument/2006/relationships/drawing" Target="../drawings/drawing1.xml"/><Relationship Id="rId21" Type="http://schemas.openxmlformats.org/officeDocument/2006/relationships/hyperlink" Target="https://www.produitsfit.com/products/progress" TargetMode="External"/><Relationship Id="rId34" Type="http://schemas.openxmlformats.org/officeDocument/2006/relationships/hyperlink" Target="https://www.produitsfit.com/products/flake" TargetMode="External"/><Relationship Id="rId7" Type="http://schemas.openxmlformats.org/officeDocument/2006/relationships/hyperlink" Target="https://www.produitsfit.com/products/zen-slope" TargetMode="External"/><Relationship Id="rId12" Type="http://schemas.openxmlformats.org/officeDocument/2006/relationships/hyperlink" Target="https://www.produitsfit.com/products/large-stacks" TargetMode="External"/><Relationship Id="rId17" Type="http://schemas.openxmlformats.org/officeDocument/2006/relationships/hyperlink" Target="https://www.produitsfit.com/products/lean" TargetMode="External"/><Relationship Id="rId25" Type="http://schemas.openxmlformats.org/officeDocument/2006/relationships/hyperlink" Target="https://www.produitsfit.com/products/low-force-incut" TargetMode="External"/><Relationship Id="rId33" Type="http://schemas.openxmlformats.org/officeDocument/2006/relationships/hyperlink" Target="https://www.produitsfit.com/products/love" TargetMode="External"/><Relationship Id="rId38" Type="http://schemas.openxmlformats.org/officeDocument/2006/relationships/hyperlink" Target="https://www.produitsfit.com/products/latte-irreguliere-75-cm" TargetMode="External"/><Relationship Id="rId2" Type="http://schemas.openxmlformats.org/officeDocument/2006/relationships/hyperlink" Target="https://www.produitsfit.com/products/balance-5" TargetMode="External"/><Relationship Id="rId16" Type="http://schemas.openxmlformats.org/officeDocument/2006/relationships/hyperlink" Target="https://www.produitsfit.com/products/smooth" TargetMode="External"/><Relationship Id="rId20" Type="http://schemas.openxmlformats.org/officeDocument/2006/relationships/hyperlink" Target="https://www.produitsfit.com/products/half-cone" TargetMode="External"/><Relationship Id="rId29" Type="http://schemas.openxmlformats.org/officeDocument/2006/relationships/hyperlink" Target="https://www.produitsfit.com/products/red-ones" TargetMode="External"/><Relationship Id="rId1" Type="http://schemas.openxmlformats.org/officeDocument/2006/relationships/hyperlink" Target="https://www.produitsfit.com/products/balance" TargetMode="External"/><Relationship Id="rId6" Type="http://schemas.openxmlformats.org/officeDocument/2006/relationships/hyperlink" Target="https://www.produitsfit.com/products/zen" TargetMode="External"/><Relationship Id="rId11" Type="http://schemas.openxmlformats.org/officeDocument/2006/relationships/hyperlink" Target="https://www.produitsfit.com/products/copy-of-stackable" TargetMode="External"/><Relationship Id="rId24" Type="http://schemas.openxmlformats.org/officeDocument/2006/relationships/hyperlink" Target="https://www.produitsfit.com/products/copy-of-low-force-slope" TargetMode="External"/><Relationship Id="rId32" Type="http://schemas.openxmlformats.org/officeDocument/2006/relationships/hyperlink" Target="https://www.produitsfit.com/products/icon" TargetMode="External"/><Relationship Id="rId37" Type="http://schemas.openxmlformats.org/officeDocument/2006/relationships/hyperlink" Target="https://www.produitsfit.com/products/copy-of-latte-reguliere-75-cm" TargetMode="External"/><Relationship Id="rId5" Type="http://schemas.openxmlformats.org/officeDocument/2006/relationships/hyperlink" Target="https://www.produitsfit.com/products/micros" TargetMode="External"/><Relationship Id="rId15" Type="http://schemas.openxmlformats.org/officeDocument/2006/relationships/hyperlink" Target="https://www.produitsfit.com/products/unity" TargetMode="External"/><Relationship Id="rId23" Type="http://schemas.openxmlformats.org/officeDocument/2006/relationships/hyperlink" Target="https://www.produitsfit.com/products/force" TargetMode="External"/><Relationship Id="rId28" Type="http://schemas.openxmlformats.org/officeDocument/2006/relationships/hyperlink" Target="https://www.produitsfit.com/products/no-force-incut" TargetMode="External"/><Relationship Id="rId36" Type="http://schemas.openxmlformats.org/officeDocument/2006/relationships/hyperlink" Target="https://www.produitsfit.com/products/thick-flake" TargetMode="External"/><Relationship Id="rId10" Type="http://schemas.openxmlformats.org/officeDocument/2006/relationships/hyperlink" Target="https://www.produitsfit.com/products/nebula-low" TargetMode="External"/><Relationship Id="rId19" Type="http://schemas.openxmlformats.org/officeDocument/2006/relationships/hyperlink" Target="https://www.produitsfit.com/products/peace" TargetMode="External"/><Relationship Id="rId31" Type="http://schemas.openxmlformats.org/officeDocument/2006/relationships/hyperlink" Target="https://www.produitsfit.com/products/low-vibe" TargetMode="External"/><Relationship Id="rId4" Type="http://schemas.openxmlformats.org/officeDocument/2006/relationships/hyperlink" Target="https://www.produitsfit.com/products/balance-add-on" TargetMode="External"/><Relationship Id="rId9" Type="http://schemas.openxmlformats.org/officeDocument/2006/relationships/hyperlink" Target="https://www.produitsfit.com/products/zen-slope-coupe" TargetMode="External"/><Relationship Id="rId14" Type="http://schemas.openxmlformats.org/officeDocument/2006/relationships/hyperlink" Target="https://www.produitsfit.com/products/lean-stack" TargetMode="External"/><Relationship Id="rId22" Type="http://schemas.openxmlformats.org/officeDocument/2006/relationships/hyperlink" Target="https://www.produitsfit.com/products/low-force" TargetMode="External"/><Relationship Id="rId27" Type="http://schemas.openxmlformats.org/officeDocument/2006/relationships/hyperlink" Target="https://www.produitsfit.com/products/no-force-slope" TargetMode="External"/><Relationship Id="rId30" Type="http://schemas.openxmlformats.org/officeDocument/2006/relationships/hyperlink" Target="https://www.produitsfit.com/products/hex" TargetMode="External"/><Relationship Id="rId35" Type="http://schemas.openxmlformats.org/officeDocument/2006/relationships/hyperlink" Target="https://www.produitsfit.com/products/flake-blocker" TargetMode="External"/><Relationship Id="rId8" Type="http://schemas.openxmlformats.org/officeDocument/2006/relationships/hyperlink" Target="https://www.produitsfit.com/products/zen-coupe" TargetMode="External"/><Relationship Id="rId3" Type="http://schemas.openxmlformats.org/officeDocument/2006/relationships/hyperlink" Target="https://www.produitsfit.com/products/unbal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85AAC-78B7-CD46-80A5-EC7A7827E0A8}">
  <sheetPr>
    <outlinePr summaryBelow="0" summaryRight="0"/>
  </sheetPr>
  <dimension ref="A1:U346"/>
  <sheetViews>
    <sheetView tabSelected="1" zoomScaleNormal="100" workbookViewId="0">
      <pane ySplit="1" topLeftCell="A2" activePane="bottomLeft" state="frozen"/>
      <selection pane="bottomLeft" activeCell="G7" sqref="G7"/>
    </sheetView>
  </sheetViews>
  <sheetFormatPr baseColWidth="10" defaultColWidth="12.6640625" defaultRowHeight="15.75" customHeight="1" x14ac:dyDescent="0.15"/>
  <cols>
    <col min="1" max="1" width="29.83203125" customWidth="1"/>
    <col min="2" max="2" width="14.1640625" style="52" customWidth="1"/>
    <col min="3" max="3" width="16" customWidth="1"/>
    <col min="4" max="4" width="14.1640625" style="47" customWidth="1"/>
    <col min="5" max="5" width="12.83203125" style="59" customWidth="1"/>
    <col min="6" max="15" width="12.83203125" customWidth="1"/>
    <col min="16" max="16" width="15.33203125" style="68" customWidth="1"/>
    <col min="18" max="18" width="14.1640625" hidden="1" customWidth="1"/>
    <col min="19" max="19" width="12.6640625" hidden="1" customWidth="1"/>
  </cols>
  <sheetData>
    <row r="1" spans="1:19" ht="44" customHeight="1" thickBot="1" x14ac:dyDescent="0.2">
      <c r="B1" s="155" t="s">
        <v>105</v>
      </c>
      <c r="C1" s="156"/>
      <c r="D1" s="157"/>
      <c r="E1" s="53" t="s">
        <v>106</v>
      </c>
      <c r="F1" s="82" t="s">
        <v>107</v>
      </c>
      <c r="G1" s="54" t="s">
        <v>108</v>
      </c>
      <c r="H1" s="55" t="s">
        <v>109</v>
      </c>
      <c r="I1" s="84" t="s">
        <v>193</v>
      </c>
      <c r="J1" s="83" t="s">
        <v>110</v>
      </c>
      <c r="K1" s="85" t="s">
        <v>111</v>
      </c>
      <c r="L1" s="56" t="s">
        <v>112</v>
      </c>
      <c r="M1" s="86" t="s">
        <v>0</v>
      </c>
      <c r="N1" s="87" t="s">
        <v>113</v>
      </c>
      <c r="O1" s="57" t="s">
        <v>114</v>
      </c>
      <c r="P1" s="61" t="s">
        <v>1</v>
      </c>
      <c r="R1" s="49" t="s">
        <v>2</v>
      </c>
    </row>
    <row r="2" spans="1:19" ht="185" customHeight="1" thickBot="1" x14ac:dyDescent="0.2">
      <c r="B2" s="170" t="str">
        <f>_xlfn.CONCAT("Disclaimer
Prices on this order form are shown using a conversion rate of ",R2,_xlfn._LONGTEXT("  from CAD to EUR for reference purposes.
The final invoice amount will be determined at the time of ordering, based on the prevailing market exchange rate.
All prices are excl. VAT and transport.
After making your selection, please email your order to i","nfo@gripsy-grips.de
If you have any questions regarding the products, shipping, special requests or anything else, please get in touch with us. We are happy to help!"))</f>
        <v>Disclaimer
Prices on this order form are shown using a conversion rate of 0,62  from CAD to EUR for reference purposes.
The final invoice amount will be determined at the time of ordering, based on the prevailing market exchange rate.
All prices are excl. VAT and transport.
After making your selection, please email your order to info@gripsy-grips.de
If you have any questions regarding the products, shipping, special requests or anything else, please get in touch with us. We are happy to help!</v>
      </c>
      <c r="C2" s="170"/>
      <c r="D2" s="170"/>
      <c r="E2" s="170"/>
      <c r="F2" s="170"/>
      <c r="G2" s="170"/>
      <c r="H2" s="170"/>
      <c r="I2" s="170"/>
      <c r="J2" s="170"/>
      <c r="K2" s="170"/>
      <c r="L2" s="170"/>
      <c r="M2" s="170"/>
      <c r="N2" s="170"/>
      <c r="O2" s="171"/>
      <c r="P2" s="79">
        <f>SUM(P3:P297)</f>
        <v>0</v>
      </c>
      <c r="R2" s="50">
        <v>0.62</v>
      </c>
    </row>
    <row r="3" spans="1:19" ht="63" customHeight="1" thickTop="1" thickBot="1" x14ac:dyDescent="0.2">
      <c r="A3" s="143" t="e" vm="1">
        <v>#VALUE!</v>
      </c>
      <c r="B3" s="136" t="s">
        <v>153</v>
      </c>
      <c r="C3" s="137"/>
      <c r="D3" s="138"/>
      <c r="E3" s="152" t="s">
        <v>3</v>
      </c>
      <c r="F3" s="153"/>
      <c r="G3" s="153"/>
      <c r="H3" s="153"/>
      <c r="I3" s="153"/>
      <c r="J3" s="153"/>
      <c r="K3" s="153"/>
      <c r="L3" s="153"/>
      <c r="M3" s="153"/>
      <c r="N3" s="153"/>
      <c r="O3" s="153"/>
      <c r="P3" s="77"/>
      <c r="R3" s="49" t="s">
        <v>4</v>
      </c>
      <c r="S3" s="49" t="s">
        <v>5</v>
      </c>
    </row>
    <row r="4" spans="1:19" ht="15.75" customHeight="1" thickTop="1" x14ac:dyDescent="0.15">
      <c r="A4" s="143"/>
      <c r="B4" s="139" t="s">
        <v>6</v>
      </c>
      <c r="C4" s="23" t="s">
        <v>7</v>
      </c>
      <c r="D4" s="30">
        <f t="shared" ref="D4:D12" si="0">IF(R4&gt;0,R4*$R$2,"")</f>
        <v>33.747840000000004</v>
      </c>
      <c r="E4" s="88"/>
      <c r="F4" s="89"/>
      <c r="G4" s="89"/>
      <c r="H4" s="89"/>
      <c r="I4" s="89"/>
      <c r="J4" s="89"/>
      <c r="K4" s="89"/>
      <c r="L4" s="89"/>
      <c r="M4" s="89"/>
      <c r="N4" s="89"/>
      <c r="O4" s="90"/>
      <c r="P4" s="62">
        <f>D4*SUM(E4:O4)</f>
        <v>0</v>
      </c>
      <c r="R4" s="48">
        <v>54.432000000000009</v>
      </c>
      <c r="S4" t="s">
        <v>115</v>
      </c>
    </row>
    <row r="5" spans="1:19" ht="15.75" customHeight="1" x14ac:dyDescent="0.15">
      <c r="A5" s="143"/>
      <c r="B5" s="140"/>
      <c r="C5" s="7" t="s">
        <v>8</v>
      </c>
      <c r="D5" s="31">
        <f t="shared" si="0"/>
        <v>76.63572000000002</v>
      </c>
      <c r="E5" s="91"/>
      <c r="F5" s="92"/>
      <c r="G5" s="92"/>
      <c r="H5" s="92"/>
      <c r="I5" s="92"/>
      <c r="J5" s="92"/>
      <c r="K5" s="92"/>
      <c r="L5" s="92"/>
      <c r="M5" s="92"/>
      <c r="N5" s="92"/>
      <c r="O5" s="93"/>
      <c r="P5" s="63">
        <f t="shared" ref="P5:P11" si="1">SUM(E5:O5)*D5</f>
        <v>0</v>
      </c>
      <c r="R5" s="48">
        <v>123.60600000000002</v>
      </c>
    </row>
    <row r="6" spans="1:19" ht="15.75" customHeight="1" x14ac:dyDescent="0.15">
      <c r="A6" s="143"/>
      <c r="B6" s="140"/>
      <c r="C6" s="7" t="s">
        <v>9</v>
      </c>
      <c r="D6" s="31">
        <f t="shared" si="0"/>
        <v>125.85132000000002</v>
      </c>
      <c r="E6" s="91"/>
      <c r="F6" s="92"/>
      <c r="G6" s="92"/>
      <c r="H6" s="92"/>
      <c r="I6" s="92"/>
      <c r="J6" s="92"/>
      <c r="K6" s="92"/>
      <c r="L6" s="92"/>
      <c r="M6" s="92"/>
      <c r="N6" s="92"/>
      <c r="O6" s="93"/>
      <c r="P6" s="63">
        <f t="shared" si="1"/>
        <v>0</v>
      </c>
      <c r="R6" s="48">
        <v>202.98600000000002</v>
      </c>
    </row>
    <row r="7" spans="1:19" ht="15.75" customHeight="1" thickBot="1" x14ac:dyDescent="0.2">
      <c r="A7" s="143"/>
      <c r="B7" s="141"/>
      <c r="C7" s="9" t="s">
        <v>10</v>
      </c>
      <c r="D7" s="32">
        <f t="shared" si="0"/>
        <v>177.17616000000001</v>
      </c>
      <c r="E7" s="94"/>
      <c r="F7" s="95"/>
      <c r="G7" s="95"/>
      <c r="H7" s="95"/>
      <c r="I7" s="95"/>
      <c r="J7" s="95"/>
      <c r="K7" s="95"/>
      <c r="L7" s="95"/>
      <c r="M7" s="95"/>
      <c r="N7" s="95"/>
      <c r="O7" s="96"/>
      <c r="P7" s="64">
        <f t="shared" si="1"/>
        <v>0</v>
      </c>
      <c r="R7" s="48">
        <v>285.76800000000003</v>
      </c>
    </row>
    <row r="8" spans="1:19" ht="15.75" customHeight="1" thickTop="1" x14ac:dyDescent="0.15">
      <c r="A8" s="143"/>
      <c r="B8" s="142" t="s">
        <v>11</v>
      </c>
      <c r="C8" s="11" t="s">
        <v>7</v>
      </c>
      <c r="D8" s="33">
        <f t="shared" si="0"/>
        <v>46.403280000000002</v>
      </c>
      <c r="E8" s="97"/>
      <c r="F8" s="89"/>
      <c r="G8" s="89"/>
      <c r="H8" s="89"/>
      <c r="I8" s="89"/>
      <c r="J8" s="89"/>
      <c r="K8" s="89"/>
      <c r="L8" s="89"/>
      <c r="M8" s="98"/>
      <c r="N8" s="98"/>
      <c r="O8" s="99"/>
      <c r="P8" s="65">
        <f t="shared" si="1"/>
        <v>0</v>
      </c>
      <c r="R8" s="48">
        <v>74.844000000000008</v>
      </c>
    </row>
    <row r="9" spans="1:19" ht="13" x14ac:dyDescent="0.15">
      <c r="A9" s="143"/>
      <c r="B9" s="140"/>
      <c r="C9" s="7" t="s">
        <v>8</v>
      </c>
      <c r="D9" s="31">
        <f t="shared" si="0"/>
        <v>99.134280000000004</v>
      </c>
      <c r="E9" s="91"/>
      <c r="F9" s="92"/>
      <c r="G9" s="92"/>
      <c r="H9" s="92"/>
      <c r="I9" s="92"/>
      <c r="J9" s="92"/>
      <c r="K9" s="92"/>
      <c r="L9" s="92"/>
      <c r="M9" s="92"/>
      <c r="N9" s="92"/>
      <c r="O9" s="100"/>
      <c r="P9" s="66">
        <f t="shared" si="1"/>
        <v>0</v>
      </c>
      <c r="R9" s="48">
        <v>159.89400000000001</v>
      </c>
    </row>
    <row r="10" spans="1:19" ht="13" x14ac:dyDescent="0.15">
      <c r="A10" s="143"/>
      <c r="B10" s="140"/>
      <c r="C10" s="7" t="s">
        <v>9</v>
      </c>
      <c r="D10" s="31">
        <f t="shared" si="0"/>
        <v>161.70839999999998</v>
      </c>
      <c r="E10" s="91"/>
      <c r="F10" s="92"/>
      <c r="G10" s="92"/>
      <c r="H10" s="92"/>
      <c r="I10" s="92"/>
      <c r="J10" s="92"/>
      <c r="K10" s="92"/>
      <c r="L10" s="92"/>
      <c r="M10" s="92"/>
      <c r="N10" s="92"/>
      <c r="O10" s="100"/>
      <c r="P10" s="66">
        <f t="shared" si="1"/>
        <v>0</v>
      </c>
      <c r="R10" s="48">
        <v>260.82</v>
      </c>
    </row>
    <row r="11" spans="1:19" ht="14" thickBot="1" x14ac:dyDescent="0.2">
      <c r="A11" s="143"/>
      <c r="B11" s="141"/>
      <c r="C11" s="9" t="s">
        <v>10</v>
      </c>
      <c r="D11" s="32">
        <f t="shared" si="0"/>
        <v>234.82872</v>
      </c>
      <c r="E11" s="94"/>
      <c r="F11" s="95"/>
      <c r="G11" s="95"/>
      <c r="H11" s="95"/>
      <c r="I11" s="95"/>
      <c r="J11" s="95"/>
      <c r="K11" s="95"/>
      <c r="L11" s="95"/>
      <c r="M11" s="95"/>
      <c r="N11" s="95"/>
      <c r="O11" s="101"/>
      <c r="P11" s="67">
        <f t="shared" si="1"/>
        <v>0</v>
      </c>
      <c r="R11" s="48">
        <v>378.75600000000003</v>
      </c>
    </row>
    <row r="12" spans="1:19" ht="20" thickTop="1" thickBot="1" x14ac:dyDescent="0.2">
      <c r="B12" s="13"/>
      <c r="C12" s="1"/>
      <c r="D12" s="34" t="str">
        <f t="shared" si="0"/>
        <v/>
      </c>
      <c r="E12" s="58"/>
      <c r="R12" s="3">
        <v>0</v>
      </c>
    </row>
    <row r="13" spans="1:19" ht="59" customHeight="1" thickTop="1" thickBot="1" x14ac:dyDescent="0.2">
      <c r="A13" s="143" t="e" vm="2">
        <v>#VALUE!</v>
      </c>
      <c r="B13" s="136" t="s">
        <v>154</v>
      </c>
      <c r="C13" s="137"/>
      <c r="D13" s="138"/>
      <c r="E13" s="152" t="s">
        <v>12</v>
      </c>
      <c r="F13" s="153"/>
      <c r="G13" s="153"/>
      <c r="H13" s="153"/>
      <c r="I13" s="153"/>
      <c r="J13" s="153"/>
      <c r="K13" s="153"/>
      <c r="L13" s="153"/>
      <c r="M13" s="153"/>
      <c r="N13" s="153"/>
      <c r="O13" s="153"/>
      <c r="P13" s="77"/>
      <c r="R13">
        <v>0</v>
      </c>
    </row>
    <row r="14" spans="1:19" ht="15" thickTop="1" thickBot="1" x14ac:dyDescent="0.2">
      <c r="A14" s="143"/>
      <c r="B14" s="139" t="s">
        <v>6</v>
      </c>
      <c r="C14" s="5" t="s">
        <v>7</v>
      </c>
      <c r="D14" s="35">
        <f t="shared" ref="D14:D22" si="2">IF(R14&gt;0,R14*$R$2,"")</f>
        <v>33.747840000000004</v>
      </c>
      <c r="E14" s="97"/>
      <c r="F14" s="89"/>
      <c r="G14" s="89"/>
      <c r="H14" s="89"/>
      <c r="I14" s="89"/>
      <c r="J14" s="89"/>
      <c r="K14" s="89"/>
      <c r="L14" s="89"/>
      <c r="M14" s="89"/>
      <c r="N14" s="89"/>
      <c r="O14" s="90"/>
      <c r="P14" s="62">
        <f t="shared" ref="P14:P21" si="3">SUM(E14:O14)*D14</f>
        <v>0</v>
      </c>
      <c r="R14" s="48">
        <v>54.432000000000009</v>
      </c>
      <c r="S14" t="s">
        <v>116</v>
      </c>
    </row>
    <row r="15" spans="1:19" ht="15" thickTop="1" thickBot="1" x14ac:dyDescent="0.2">
      <c r="A15" s="143"/>
      <c r="B15" s="140"/>
      <c r="C15" s="7" t="s">
        <v>8</v>
      </c>
      <c r="D15" s="31">
        <f t="shared" si="2"/>
        <v>76.63572000000002</v>
      </c>
      <c r="E15" s="91"/>
      <c r="F15" s="92"/>
      <c r="G15" s="92"/>
      <c r="H15" s="92"/>
      <c r="I15" s="92"/>
      <c r="J15" s="92"/>
      <c r="K15" s="92"/>
      <c r="L15" s="92"/>
      <c r="M15" s="92"/>
      <c r="N15" s="92"/>
      <c r="O15" s="93"/>
      <c r="P15" s="62">
        <f t="shared" si="3"/>
        <v>0</v>
      </c>
      <c r="R15" s="48">
        <v>123.60600000000002</v>
      </c>
    </row>
    <row r="16" spans="1:19" ht="15" thickTop="1" thickBot="1" x14ac:dyDescent="0.2">
      <c r="A16" s="143"/>
      <c r="B16" s="140"/>
      <c r="C16" s="7" t="s">
        <v>9</v>
      </c>
      <c r="D16" s="31">
        <f t="shared" si="2"/>
        <v>125.85132000000002</v>
      </c>
      <c r="E16" s="91"/>
      <c r="F16" s="92"/>
      <c r="G16" s="92"/>
      <c r="H16" s="92"/>
      <c r="I16" s="92"/>
      <c r="J16" s="92"/>
      <c r="K16" s="92"/>
      <c r="L16" s="92"/>
      <c r="M16" s="92"/>
      <c r="N16" s="92"/>
      <c r="O16" s="93"/>
      <c r="P16" s="62">
        <f t="shared" si="3"/>
        <v>0</v>
      </c>
      <c r="R16" s="48">
        <v>202.98600000000002</v>
      </c>
    </row>
    <row r="17" spans="1:19" ht="15" thickTop="1" thickBot="1" x14ac:dyDescent="0.2">
      <c r="A17" s="143"/>
      <c r="B17" s="141"/>
      <c r="C17" s="9" t="s">
        <v>10</v>
      </c>
      <c r="D17" s="32">
        <f t="shared" si="2"/>
        <v>177.17616000000001</v>
      </c>
      <c r="E17" s="94"/>
      <c r="F17" s="95"/>
      <c r="G17" s="95"/>
      <c r="H17" s="95"/>
      <c r="I17" s="95"/>
      <c r="J17" s="95"/>
      <c r="K17" s="95"/>
      <c r="L17" s="95"/>
      <c r="M17" s="102"/>
      <c r="N17" s="102"/>
      <c r="O17" s="103"/>
      <c r="P17" s="62">
        <f t="shared" si="3"/>
        <v>0</v>
      </c>
      <c r="R17" s="48">
        <v>285.76800000000003</v>
      </c>
    </row>
    <row r="18" spans="1:19" ht="15" thickTop="1" thickBot="1" x14ac:dyDescent="0.2">
      <c r="A18" s="143"/>
      <c r="B18" s="142" t="s">
        <v>11</v>
      </c>
      <c r="C18" s="11" t="s">
        <v>7</v>
      </c>
      <c r="D18" s="33">
        <f t="shared" si="2"/>
        <v>46.403280000000002</v>
      </c>
      <c r="E18" s="97"/>
      <c r="F18" s="89"/>
      <c r="G18" s="89"/>
      <c r="H18" s="89"/>
      <c r="I18" s="89"/>
      <c r="J18" s="89"/>
      <c r="K18" s="89"/>
      <c r="L18" s="89"/>
      <c r="M18" s="89"/>
      <c r="N18" s="89"/>
      <c r="O18" s="90"/>
      <c r="P18" s="62">
        <f t="shared" si="3"/>
        <v>0</v>
      </c>
      <c r="R18" s="48">
        <v>74.844000000000008</v>
      </c>
    </row>
    <row r="19" spans="1:19" ht="15" thickTop="1" thickBot="1" x14ac:dyDescent="0.2">
      <c r="A19" s="143"/>
      <c r="B19" s="140"/>
      <c r="C19" s="7" t="s">
        <v>8</v>
      </c>
      <c r="D19" s="31">
        <f t="shared" si="2"/>
        <v>99.134280000000004</v>
      </c>
      <c r="E19" s="91"/>
      <c r="F19" s="92"/>
      <c r="G19" s="92"/>
      <c r="H19" s="92"/>
      <c r="I19" s="92"/>
      <c r="J19" s="92"/>
      <c r="K19" s="92"/>
      <c r="L19" s="92"/>
      <c r="M19" s="92"/>
      <c r="N19" s="92"/>
      <c r="O19" s="93"/>
      <c r="P19" s="62">
        <f t="shared" si="3"/>
        <v>0</v>
      </c>
      <c r="R19" s="48">
        <v>159.89400000000001</v>
      </c>
    </row>
    <row r="20" spans="1:19" ht="15" thickTop="1" thickBot="1" x14ac:dyDescent="0.2">
      <c r="A20" s="143"/>
      <c r="B20" s="140"/>
      <c r="C20" s="7" t="s">
        <v>9</v>
      </c>
      <c r="D20" s="31">
        <f t="shared" si="2"/>
        <v>161.70839999999998</v>
      </c>
      <c r="E20" s="91"/>
      <c r="F20" s="92"/>
      <c r="G20" s="92"/>
      <c r="H20" s="92"/>
      <c r="I20" s="92"/>
      <c r="J20" s="92"/>
      <c r="K20" s="92"/>
      <c r="L20" s="92"/>
      <c r="M20" s="92"/>
      <c r="N20" s="92"/>
      <c r="O20" s="93"/>
      <c r="P20" s="62">
        <f t="shared" si="3"/>
        <v>0</v>
      </c>
      <c r="R20" s="48">
        <v>260.82</v>
      </c>
    </row>
    <row r="21" spans="1:19" ht="15" thickTop="1" thickBot="1" x14ac:dyDescent="0.2">
      <c r="A21" s="143"/>
      <c r="B21" s="141"/>
      <c r="C21" s="9" t="s">
        <v>10</v>
      </c>
      <c r="D21" s="32">
        <f t="shared" si="2"/>
        <v>234.82872</v>
      </c>
      <c r="E21" s="94"/>
      <c r="F21" s="95"/>
      <c r="G21" s="95"/>
      <c r="H21" s="95"/>
      <c r="I21" s="95"/>
      <c r="J21" s="95"/>
      <c r="K21" s="95"/>
      <c r="L21" s="95"/>
      <c r="M21" s="95"/>
      <c r="N21" s="95"/>
      <c r="O21" s="96"/>
      <c r="P21" s="62">
        <f t="shared" si="3"/>
        <v>0</v>
      </c>
      <c r="R21" s="48">
        <v>378.75600000000003</v>
      </c>
    </row>
    <row r="22" spans="1:19" ht="15" thickTop="1" thickBot="1" x14ac:dyDescent="0.2">
      <c r="A22" s="51"/>
      <c r="D22" s="34" t="str">
        <f t="shared" si="2"/>
        <v/>
      </c>
      <c r="P22" s="69"/>
      <c r="R22" s="3">
        <v>0</v>
      </c>
    </row>
    <row r="23" spans="1:19" ht="60" customHeight="1" thickTop="1" thickBot="1" x14ac:dyDescent="0.2">
      <c r="A23" s="143" t="e" vm="3">
        <v>#VALUE!</v>
      </c>
      <c r="B23" s="136" t="s">
        <v>155</v>
      </c>
      <c r="C23" s="137"/>
      <c r="D23" s="138"/>
      <c r="E23" s="152" t="s">
        <v>13</v>
      </c>
      <c r="F23" s="153"/>
      <c r="G23" s="153"/>
      <c r="H23" s="153"/>
      <c r="I23" s="153"/>
      <c r="J23" s="153"/>
      <c r="K23" s="153"/>
      <c r="L23" s="153"/>
      <c r="M23" s="153"/>
      <c r="N23" s="153"/>
      <c r="O23" s="153"/>
      <c r="P23" s="77"/>
      <c r="R23">
        <v>0</v>
      </c>
    </row>
    <row r="24" spans="1:19" ht="14" thickTop="1" x14ac:dyDescent="0.15">
      <c r="A24" s="143"/>
      <c r="B24" s="139" t="s">
        <v>6</v>
      </c>
      <c r="C24" s="5" t="s">
        <v>7</v>
      </c>
      <c r="D24" s="35">
        <f t="shared" ref="D24:D32" si="4">IF(R24&gt;0,R24*$R$2,"")</f>
        <v>38.66940000000001</v>
      </c>
      <c r="E24" s="97"/>
      <c r="F24" s="89"/>
      <c r="G24" s="89"/>
      <c r="H24" s="89"/>
      <c r="I24" s="89"/>
      <c r="J24" s="89"/>
      <c r="K24" s="89"/>
      <c r="L24" s="89"/>
      <c r="M24" s="89"/>
      <c r="N24" s="89"/>
      <c r="O24" s="104"/>
      <c r="P24" s="65">
        <f t="shared" ref="P24:P31" si="5">SUM(E24:O24)*D24</f>
        <v>0</v>
      </c>
      <c r="R24" s="48">
        <v>62.370000000000012</v>
      </c>
      <c r="S24" t="s">
        <v>117</v>
      </c>
    </row>
    <row r="25" spans="1:19" ht="13" x14ac:dyDescent="0.15">
      <c r="A25" s="143"/>
      <c r="B25" s="140"/>
      <c r="C25" s="7" t="s">
        <v>8</v>
      </c>
      <c r="D25" s="31">
        <f t="shared" si="4"/>
        <v>79.44804000000002</v>
      </c>
      <c r="E25" s="91"/>
      <c r="F25" s="92"/>
      <c r="G25" s="92"/>
      <c r="H25" s="92"/>
      <c r="I25" s="92"/>
      <c r="J25" s="92"/>
      <c r="K25" s="92"/>
      <c r="L25" s="92"/>
      <c r="M25" s="92"/>
      <c r="N25" s="92"/>
      <c r="O25" s="100"/>
      <c r="P25" s="66">
        <f t="shared" si="5"/>
        <v>0</v>
      </c>
      <c r="R25" s="48">
        <v>128.14200000000002</v>
      </c>
    </row>
    <row r="26" spans="1:19" ht="13" x14ac:dyDescent="0.15">
      <c r="A26" s="143"/>
      <c r="B26" s="140"/>
      <c r="C26" s="7" t="s">
        <v>9</v>
      </c>
      <c r="D26" s="31">
        <f t="shared" si="4"/>
        <v>137.80368000000001</v>
      </c>
      <c r="E26" s="91"/>
      <c r="F26" s="92"/>
      <c r="G26" s="92"/>
      <c r="H26" s="92"/>
      <c r="I26" s="92"/>
      <c r="J26" s="92"/>
      <c r="K26" s="92"/>
      <c r="L26" s="92"/>
      <c r="M26" s="92"/>
      <c r="N26" s="92"/>
      <c r="O26" s="100"/>
      <c r="P26" s="66">
        <f t="shared" si="5"/>
        <v>0</v>
      </c>
      <c r="R26" s="48">
        <v>222.26400000000001</v>
      </c>
    </row>
    <row r="27" spans="1:19" ht="14" thickBot="1" x14ac:dyDescent="0.2">
      <c r="A27" s="143"/>
      <c r="B27" s="141"/>
      <c r="C27" s="9" t="s">
        <v>10</v>
      </c>
      <c r="D27" s="32">
        <f t="shared" si="4"/>
        <v>201.78396000000001</v>
      </c>
      <c r="E27" s="105"/>
      <c r="F27" s="102"/>
      <c r="G27" s="102"/>
      <c r="H27" s="102"/>
      <c r="I27" s="102"/>
      <c r="J27" s="102"/>
      <c r="K27" s="102"/>
      <c r="L27" s="102"/>
      <c r="M27" s="102"/>
      <c r="N27" s="102"/>
      <c r="O27" s="106"/>
      <c r="P27" s="67">
        <f t="shared" si="5"/>
        <v>0</v>
      </c>
      <c r="R27" s="48">
        <v>325.45800000000003</v>
      </c>
    </row>
    <row r="28" spans="1:19" ht="14" thickTop="1" x14ac:dyDescent="0.15">
      <c r="A28" s="143"/>
      <c r="B28" s="142" t="s">
        <v>11</v>
      </c>
      <c r="C28" s="11" t="s">
        <v>7</v>
      </c>
      <c r="D28" s="33">
        <f t="shared" si="4"/>
        <v>49.918680000000009</v>
      </c>
      <c r="E28" s="97"/>
      <c r="F28" s="89"/>
      <c r="G28" s="89"/>
      <c r="H28" s="89"/>
      <c r="I28" s="89"/>
      <c r="J28" s="89"/>
      <c r="K28" s="89"/>
      <c r="L28" s="89"/>
      <c r="M28" s="89"/>
      <c r="N28" s="89"/>
      <c r="O28" s="104"/>
      <c r="P28" s="70">
        <f t="shared" si="5"/>
        <v>0</v>
      </c>
      <c r="R28" s="48">
        <v>80.51400000000001</v>
      </c>
    </row>
    <row r="29" spans="1:19" ht="13" x14ac:dyDescent="0.15">
      <c r="A29" s="143"/>
      <c r="B29" s="140"/>
      <c r="C29" s="7" t="s">
        <v>8</v>
      </c>
      <c r="D29" s="31">
        <f t="shared" si="4"/>
        <v>102.64968000000002</v>
      </c>
      <c r="E29" s="91"/>
      <c r="F29" s="92"/>
      <c r="G29" s="92"/>
      <c r="H29" s="92"/>
      <c r="I29" s="92"/>
      <c r="J29" s="92"/>
      <c r="K29" s="92"/>
      <c r="L29" s="92"/>
      <c r="M29" s="92"/>
      <c r="N29" s="92"/>
      <c r="O29" s="100"/>
      <c r="P29" s="66">
        <f t="shared" si="5"/>
        <v>0</v>
      </c>
      <c r="R29" s="48">
        <v>165.56400000000002</v>
      </c>
    </row>
    <row r="30" spans="1:19" ht="13" x14ac:dyDescent="0.15">
      <c r="A30" s="143"/>
      <c r="B30" s="140"/>
      <c r="C30" s="7" t="s">
        <v>9</v>
      </c>
      <c r="D30" s="31">
        <f t="shared" si="4"/>
        <v>177.17616000000001</v>
      </c>
      <c r="E30" s="91"/>
      <c r="F30" s="92"/>
      <c r="G30" s="92"/>
      <c r="H30" s="92"/>
      <c r="I30" s="92"/>
      <c r="J30" s="92"/>
      <c r="K30" s="92"/>
      <c r="L30" s="92"/>
      <c r="M30" s="92"/>
      <c r="N30" s="92"/>
      <c r="O30" s="100"/>
      <c r="P30" s="66">
        <f t="shared" si="5"/>
        <v>0</v>
      </c>
      <c r="R30" s="48">
        <v>285.76800000000003</v>
      </c>
    </row>
    <row r="31" spans="1:19" ht="14" thickBot="1" x14ac:dyDescent="0.2">
      <c r="A31" s="143"/>
      <c r="B31" s="141"/>
      <c r="C31" s="9" t="s">
        <v>10</v>
      </c>
      <c r="D31" s="32">
        <f t="shared" si="4"/>
        <v>267.87348000000003</v>
      </c>
      <c r="E31" s="94"/>
      <c r="F31" s="95"/>
      <c r="G31" s="95"/>
      <c r="H31" s="95"/>
      <c r="I31" s="95"/>
      <c r="J31" s="95"/>
      <c r="K31" s="95"/>
      <c r="L31" s="95"/>
      <c r="M31" s="95"/>
      <c r="N31" s="95"/>
      <c r="O31" s="101"/>
      <c r="P31" s="67">
        <f t="shared" si="5"/>
        <v>0</v>
      </c>
      <c r="R31" s="48">
        <v>432.05400000000003</v>
      </c>
    </row>
    <row r="32" spans="1:19" ht="15" thickTop="1" thickBot="1" x14ac:dyDescent="0.2">
      <c r="A32" s="51"/>
      <c r="D32" s="34" t="str">
        <f t="shared" si="4"/>
        <v/>
      </c>
      <c r="P32" s="71"/>
      <c r="R32" s="3">
        <v>0</v>
      </c>
    </row>
    <row r="33" spans="1:19" ht="73" customHeight="1" thickTop="1" thickBot="1" x14ac:dyDescent="0.2">
      <c r="A33" s="143" t="e" vm="4">
        <v>#VALUE!</v>
      </c>
      <c r="B33" s="136" t="s">
        <v>156</v>
      </c>
      <c r="C33" s="137"/>
      <c r="D33" s="137"/>
      <c r="E33" s="152" t="s">
        <v>14</v>
      </c>
      <c r="F33" s="153"/>
      <c r="G33" s="153"/>
      <c r="H33" s="153"/>
      <c r="I33" s="153"/>
      <c r="J33" s="153"/>
      <c r="K33" s="153"/>
      <c r="L33" s="153"/>
      <c r="M33" s="153"/>
      <c r="N33" s="153"/>
      <c r="O33" s="153"/>
      <c r="P33" s="77"/>
      <c r="R33">
        <v>0</v>
      </c>
    </row>
    <row r="34" spans="1:19" ht="14" thickTop="1" x14ac:dyDescent="0.15">
      <c r="A34" s="143"/>
      <c r="B34" s="139" t="s">
        <v>6</v>
      </c>
      <c r="C34" s="5" t="s">
        <v>8</v>
      </c>
      <c r="D34" s="35">
        <f t="shared" ref="D34:D40" si="6">IF(R34&gt;0,R34*$R$2,"")</f>
        <v>41.481720000000003</v>
      </c>
      <c r="E34" s="97"/>
      <c r="F34" s="89"/>
      <c r="G34" s="89"/>
      <c r="H34" s="89"/>
      <c r="I34" s="89"/>
      <c r="J34" s="89"/>
      <c r="K34" s="89"/>
      <c r="L34" s="89"/>
      <c r="M34" s="89"/>
      <c r="N34" s="89"/>
      <c r="O34" s="104"/>
      <c r="P34" s="65">
        <f t="shared" ref="P34:P39" si="7">SUM(E34:O34)*D34</f>
        <v>0</v>
      </c>
      <c r="R34" s="48">
        <v>66.906000000000006</v>
      </c>
      <c r="S34" t="s">
        <v>118</v>
      </c>
    </row>
    <row r="35" spans="1:19" ht="13" x14ac:dyDescent="0.15">
      <c r="A35" s="143"/>
      <c r="B35" s="140"/>
      <c r="C35" s="7" t="s">
        <v>9</v>
      </c>
      <c r="D35" s="31">
        <f t="shared" si="6"/>
        <v>76.63572000000002</v>
      </c>
      <c r="E35" s="91"/>
      <c r="F35" s="92"/>
      <c r="G35" s="92"/>
      <c r="H35" s="92"/>
      <c r="I35" s="92"/>
      <c r="J35" s="92"/>
      <c r="K35" s="92"/>
      <c r="L35" s="92"/>
      <c r="M35" s="92"/>
      <c r="N35" s="92"/>
      <c r="O35" s="100"/>
      <c r="P35" s="66">
        <f t="shared" si="7"/>
        <v>0</v>
      </c>
      <c r="R35" s="48">
        <v>123.60600000000002</v>
      </c>
    </row>
    <row r="36" spans="1:19" ht="14" thickBot="1" x14ac:dyDescent="0.2">
      <c r="A36" s="143"/>
      <c r="B36" s="141"/>
      <c r="C36" s="9" t="s">
        <v>10</v>
      </c>
      <c r="D36" s="32">
        <f t="shared" si="6"/>
        <v>104.75892000000002</v>
      </c>
      <c r="E36" s="105"/>
      <c r="F36" s="102"/>
      <c r="G36" s="102"/>
      <c r="H36" s="102"/>
      <c r="I36" s="102"/>
      <c r="J36" s="102"/>
      <c r="K36" s="102"/>
      <c r="L36" s="102"/>
      <c r="M36" s="102"/>
      <c r="N36" s="102"/>
      <c r="O36" s="106"/>
      <c r="P36" s="67">
        <f t="shared" si="7"/>
        <v>0</v>
      </c>
      <c r="R36" s="48">
        <v>168.96600000000004</v>
      </c>
    </row>
    <row r="37" spans="1:19" ht="14" thickTop="1" x14ac:dyDescent="0.15">
      <c r="A37" s="143"/>
      <c r="B37" s="149" t="s">
        <v>15</v>
      </c>
      <c r="C37" s="5" t="s">
        <v>8</v>
      </c>
      <c r="D37" s="33">
        <f t="shared" si="6"/>
        <v>52.027920000000009</v>
      </c>
      <c r="E37" s="97"/>
      <c r="F37" s="89"/>
      <c r="G37" s="89"/>
      <c r="H37" s="89"/>
      <c r="I37" s="89"/>
      <c r="J37" s="89"/>
      <c r="K37" s="89"/>
      <c r="L37" s="89"/>
      <c r="M37" s="89"/>
      <c r="N37" s="89"/>
      <c r="O37" s="104"/>
      <c r="P37" s="70">
        <f t="shared" si="7"/>
        <v>0</v>
      </c>
      <c r="R37" s="48">
        <v>83.916000000000011</v>
      </c>
    </row>
    <row r="38" spans="1:19" ht="13" x14ac:dyDescent="0.15">
      <c r="A38" s="143"/>
      <c r="B38" s="150"/>
      <c r="C38" s="7" t="s">
        <v>9</v>
      </c>
      <c r="D38" s="31">
        <f t="shared" si="6"/>
        <v>97.728120000000004</v>
      </c>
      <c r="E38" s="91"/>
      <c r="F38" s="92"/>
      <c r="G38" s="92"/>
      <c r="H38" s="92"/>
      <c r="I38" s="92"/>
      <c r="J38" s="92"/>
      <c r="K38" s="92"/>
      <c r="L38" s="92"/>
      <c r="M38" s="92"/>
      <c r="N38" s="92"/>
      <c r="O38" s="100"/>
      <c r="P38" s="66">
        <f t="shared" si="7"/>
        <v>0</v>
      </c>
      <c r="R38" s="48">
        <v>157.626</v>
      </c>
    </row>
    <row r="39" spans="1:19" ht="14" thickBot="1" x14ac:dyDescent="0.2">
      <c r="A39" s="143"/>
      <c r="B39" s="151"/>
      <c r="C39" s="9" t="s">
        <v>10</v>
      </c>
      <c r="D39" s="32">
        <f t="shared" si="6"/>
        <v>132.88212000000001</v>
      </c>
      <c r="E39" s="94"/>
      <c r="F39" s="95"/>
      <c r="G39" s="95"/>
      <c r="H39" s="95"/>
      <c r="I39" s="95"/>
      <c r="J39" s="95"/>
      <c r="K39" s="95"/>
      <c r="L39" s="95"/>
      <c r="M39" s="95"/>
      <c r="N39" s="95"/>
      <c r="O39" s="101"/>
      <c r="P39" s="67">
        <f t="shared" si="7"/>
        <v>0</v>
      </c>
      <c r="R39" s="48">
        <v>214.32600000000002</v>
      </c>
    </row>
    <row r="40" spans="1:19" ht="15" thickTop="1" thickBot="1" x14ac:dyDescent="0.2">
      <c r="A40" s="51"/>
      <c r="B40" s="21"/>
      <c r="C40" s="1"/>
      <c r="D40" s="34" t="str">
        <f t="shared" si="6"/>
        <v/>
      </c>
      <c r="E40" s="58"/>
      <c r="R40" s="3">
        <v>0</v>
      </c>
    </row>
    <row r="41" spans="1:19" ht="46" customHeight="1" thickTop="1" thickBot="1" x14ac:dyDescent="0.2">
      <c r="A41" s="143" t="e" vm="5">
        <v>#VALUE!</v>
      </c>
      <c r="B41" s="136" t="s">
        <v>157</v>
      </c>
      <c r="C41" s="137"/>
      <c r="D41" s="138"/>
      <c r="E41" s="152" t="s">
        <v>16</v>
      </c>
      <c r="F41" s="153"/>
      <c r="G41" s="153"/>
      <c r="H41" s="153"/>
      <c r="I41" s="153"/>
      <c r="J41" s="153"/>
      <c r="K41" s="153"/>
      <c r="L41" s="153"/>
      <c r="M41" s="153"/>
      <c r="N41" s="153"/>
      <c r="O41" s="153"/>
      <c r="P41" s="77"/>
      <c r="R41">
        <v>0</v>
      </c>
    </row>
    <row r="42" spans="1:19" ht="14" thickTop="1" x14ac:dyDescent="0.15">
      <c r="A42" s="143"/>
      <c r="B42" s="139" t="s">
        <v>191</v>
      </c>
      <c r="C42" s="6" t="s">
        <v>3</v>
      </c>
      <c r="D42" s="35">
        <f>IF(R42&gt;0,R42*$R$2,"")</f>
        <v>94.212720000000004</v>
      </c>
      <c r="E42" s="97"/>
      <c r="F42" s="89"/>
      <c r="G42" s="89"/>
      <c r="H42" s="89"/>
      <c r="I42" s="89"/>
      <c r="J42" s="89"/>
      <c r="K42" s="89"/>
      <c r="L42" s="89"/>
      <c r="M42" s="89"/>
      <c r="N42" s="89"/>
      <c r="O42" s="90"/>
      <c r="P42" s="62">
        <f t="shared" ref="P42:P43" si="8">SUM(E42:O42)*D42</f>
        <v>0</v>
      </c>
      <c r="R42" s="48">
        <v>151.95600000000002</v>
      </c>
      <c r="S42" t="s">
        <v>119</v>
      </c>
    </row>
    <row r="43" spans="1:19" ht="14" thickBot="1" x14ac:dyDescent="0.2">
      <c r="A43" s="143"/>
      <c r="B43" s="141"/>
      <c r="C43" s="10" t="s">
        <v>13</v>
      </c>
      <c r="D43" s="32">
        <f>IF(R43&gt;0,R43*$R$2,"")</f>
        <v>94.212720000000004</v>
      </c>
      <c r="E43" s="94"/>
      <c r="F43" s="95"/>
      <c r="G43" s="95"/>
      <c r="H43" s="95"/>
      <c r="I43" s="95"/>
      <c r="J43" s="95"/>
      <c r="K43" s="95"/>
      <c r="L43" s="95"/>
      <c r="M43" s="95"/>
      <c r="N43" s="95"/>
      <c r="O43" s="96"/>
      <c r="P43" s="72">
        <f t="shared" si="8"/>
        <v>0</v>
      </c>
      <c r="R43" s="48">
        <v>151.95600000000002</v>
      </c>
    </row>
    <row r="44" spans="1:19" ht="15" thickTop="1" thickBot="1" x14ac:dyDescent="0.2">
      <c r="A44" s="51"/>
      <c r="B44" s="21"/>
      <c r="C44" s="1"/>
      <c r="D44" s="34" t="str">
        <f>IF(R44&gt;0,R44*$R$2,"")</f>
        <v/>
      </c>
      <c r="E44" s="58"/>
      <c r="R44" s="3">
        <v>0</v>
      </c>
    </row>
    <row r="45" spans="1:19" ht="60" customHeight="1" thickTop="1" thickBot="1" x14ac:dyDescent="0.2">
      <c r="A45" s="143" t="e" vm="6">
        <v>#VALUE!</v>
      </c>
      <c r="B45" s="136" t="s">
        <v>158</v>
      </c>
      <c r="C45" s="137"/>
      <c r="D45" s="138"/>
      <c r="E45" s="152" t="s">
        <v>18</v>
      </c>
      <c r="F45" s="153"/>
      <c r="G45" s="153"/>
      <c r="H45" s="153"/>
      <c r="I45" s="153"/>
      <c r="J45" s="153"/>
      <c r="K45" s="153"/>
      <c r="L45" s="153"/>
      <c r="M45" s="153"/>
      <c r="N45" s="153"/>
      <c r="O45" s="153"/>
      <c r="P45" s="77"/>
      <c r="R45">
        <v>0</v>
      </c>
    </row>
    <row r="46" spans="1:19" ht="14" thickTop="1" x14ac:dyDescent="0.15">
      <c r="A46" s="143"/>
      <c r="B46" s="139" t="s">
        <v>6</v>
      </c>
      <c r="C46" s="5" t="s">
        <v>8</v>
      </c>
      <c r="D46" s="37">
        <f t="shared" ref="D46:D54" si="9">IF(R46&gt;0,R46*$R$2,"")</f>
        <v>102.64968000000002</v>
      </c>
      <c r="E46" s="97"/>
      <c r="F46" s="89"/>
      <c r="G46" s="89"/>
      <c r="H46" s="89"/>
      <c r="I46" s="89"/>
      <c r="J46" s="89"/>
      <c r="K46" s="89"/>
      <c r="L46" s="89"/>
      <c r="M46" s="89"/>
      <c r="N46" s="89"/>
      <c r="O46" s="90"/>
      <c r="P46" s="65">
        <f t="shared" ref="P46:P53" si="10">SUM(E46:O46)*D46</f>
        <v>0</v>
      </c>
      <c r="R46" s="48">
        <v>165.56400000000002</v>
      </c>
      <c r="S46" t="s">
        <v>120</v>
      </c>
    </row>
    <row r="47" spans="1:19" ht="13" x14ac:dyDescent="0.15">
      <c r="A47" s="143"/>
      <c r="B47" s="140"/>
      <c r="C47" s="7" t="s">
        <v>9</v>
      </c>
      <c r="D47" s="38">
        <f t="shared" si="9"/>
        <v>161.70839999999998</v>
      </c>
      <c r="E47" s="91"/>
      <c r="F47" s="92"/>
      <c r="G47" s="92"/>
      <c r="H47" s="92"/>
      <c r="I47" s="92"/>
      <c r="J47" s="92"/>
      <c r="K47" s="92"/>
      <c r="L47" s="92"/>
      <c r="M47" s="92"/>
      <c r="N47" s="92"/>
      <c r="O47" s="93"/>
      <c r="P47" s="66">
        <f t="shared" si="10"/>
        <v>0</v>
      </c>
      <c r="R47" s="48">
        <v>260.82</v>
      </c>
    </row>
    <row r="48" spans="1:19" ht="13" x14ac:dyDescent="0.15">
      <c r="A48" s="143"/>
      <c r="B48" s="140"/>
      <c r="C48" s="7" t="s">
        <v>10</v>
      </c>
      <c r="D48" s="38">
        <f t="shared" si="9"/>
        <v>247.48416000000003</v>
      </c>
      <c r="E48" s="91"/>
      <c r="F48" s="92"/>
      <c r="G48" s="92"/>
      <c r="H48" s="92"/>
      <c r="I48" s="92"/>
      <c r="J48" s="92"/>
      <c r="K48" s="92"/>
      <c r="L48" s="92"/>
      <c r="M48" s="92"/>
      <c r="N48" s="92"/>
      <c r="O48" s="93"/>
      <c r="P48" s="66">
        <f t="shared" si="10"/>
        <v>0</v>
      </c>
      <c r="R48" s="48">
        <v>399.16800000000006</v>
      </c>
    </row>
    <row r="49" spans="1:19" ht="14" thickBot="1" x14ac:dyDescent="0.2">
      <c r="A49" s="143"/>
      <c r="B49" s="141"/>
      <c r="C49" s="9" t="s">
        <v>19</v>
      </c>
      <c r="D49" s="39">
        <f t="shared" si="9"/>
        <v>315.68292000000002</v>
      </c>
      <c r="E49" s="94"/>
      <c r="F49" s="95"/>
      <c r="G49" s="95"/>
      <c r="H49" s="95"/>
      <c r="I49" s="95"/>
      <c r="J49" s="95"/>
      <c r="K49" s="95"/>
      <c r="L49" s="95"/>
      <c r="M49" s="95"/>
      <c r="N49" s="95"/>
      <c r="O49" s="96"/>
      <c r="P49" s="73">
        <f t="shared" si="10"/>
        <v>0</v>
      </c>
      <c r="R49" s="48">
        <v>509.16600000000005</v>
      </c>
    </row>
    <row r="50" spans="1:19" ht="14" thickTop="1" x14ac:dyDescent="0.15">
      <c r="A50" s="143"/>
      <c r="B50" s="139" t="s">
        <v>11</v>
      </c>
      <c r="C50" s="5" t="s">
        <v>8</v>
      </c>
      <c r="D50" s="40">
        <f t="shared" si="9"/>
        <v>137.80368000000001</v>
      </c>
      <c r="E50" s="88"/>
      <c r="F50" s="89"/>
      <c r="G50" s="89"/>
      <c r="H50" s="89"/>
      <c r="I50" s="89"/>
      <c r="J50" s="89"/>
      <c r="K50" s="89"/>
      <c r="L50" s="89"/>
      <c r="M50" s="89"/>
      <c r="N50" s="89"/>
      <c r="O50" s="104"/>
      <c r="P50" s="65">
        <f t="shared" si="10"/>
        <v>0</v>
      </c>
      <c r="R50" s="48">
        <v>222.26400000000001</v>
      </c>
    </row>
    <row r="51" spans="1:19" ht="13" x14ac:dyDescent="0.15">
      <c r="A51" s="143"/>
      <c r="B51" s="140"/>
      <c r="C51" s="7" t="s">
        <v>9</v>
      </c>
      <c r="D51" s="38">
        <f t="shared" si="9"/>
        <v>213.73632000000003</v>
      </c>
      <c r="E51" s="107"/>
      <c r="F51" s="92"/>
      <c r="G51" s="92"/>
      <c r="H51" s="92"/>
      <c r="I51" s="92"/>
      <c r="J51" s="92"/>
      <c r="K51" s="92"/>
      <c r="L51" s="92"/>
      <c r="M51" s="92"/>
      <c r="N51" s="92"/>
      <c r="O51" s="100"/>
      <c r="P51" s="66">
        <f t="shared" si="10"/>
        <v>0</v>
      </c>
      <c r="R51" s="48">
        <v>344.73600000000005</v>
      </c>
    </row>
    <row r="52" spans="1:19" ht="13" x14ac:dyDescent="0.15">
      <c r="A52" s="143"/>
      <c r="B52" s="140"/>
      <c r="C52" s="7" t="s">
        <v>10</v>
      </c>
      <c r="D52" s="38">
        <f t="shared" si="9"/>
        <v>329.04144000000008</v>
      </c>
      <c r="E52" s="107"/>
      <c r="F52" s="92"/>
      <c r="G52" s="92"/>
      <c r="H52" s="92"/>
      <c r="I52" s="92"/>
      <c r="J52" s="92"/>
      <c r="K52" s="92"/>
      <c r="L52" s="92"/>
      <c r="M52" s="92"/>
      <c r="N52" s="92"/>
      <c r="O52" s="100"/>
      <c r="P52" s="66">
        <f t="shared" si="10"/>
        <v>0</v>
      </c>
      <c r="R52" s="48">
        <v>530.7120000000001</v>
      </c>
    </row>
    <row r="53" spans="1:19" ht="14" thickBot="1" x14ac:dyDescent="0.2">
      <c r="A53" s="143"/>
      <c r="B53" s="141"/>
      <c r="C53" s="9" t="s">
        <v>19</v>
      </c>
      <c r="D53" s="39">
        <f t="shared" si="9"/>
        <v>373.33548000000002</v>
      </c>
      <c r="E53" s="108"/>
      <c r="F53" s="95"/>
      <c r="G53" s="95"/>
      <c r="H53" s="95"/>
      <c r="I53" s="95"/>
      <c r="J53" s="95"/>
      <c r="K53" s="95"/>
      <c r="L53" s="95"/>
      <c r="M53" s="95"/>
      <c r="N53" s="95"/>
      <c r="O53" s="101"/>
      <c r="P53" s="67">
        <f t="shared" si="10"/>
        <v>0</v>
      </c>
      <c r="R53" s="48">
        <v>602.154</v>
      </c>
    </row>
    <row r="54" spans="1:19" ht="15" thickTop="1" thickBot="1" x14ac:dyDescent="0.2">
      <c r="A54" s="51"/>
      <c r="D54" s="34" t="str">
        <f t="shared" si="9"/>
        <v/>
      </c>
      <c r="R54" s="3">
        <v>0</v>
      </c>
    </row>
    <row r="55" spans="1:19" ht="62" customHeight="1" thickTop="1" thickBot="1" x14ac:dyDescent="0.2">
      <c r="A55" s="143" t="e" vm="7">
        <v>#VALUE!</v>
      </c>
      <c r="B55" s="136" t="s">
        <v>159</v>
      </c>
      <c r="C55" s="137"/>
      <c r="D55" s="138"/>
      <c r="E55" s="152" t="s">
        <v>20</v>
      </c>
      <c r="F55" s="153"/>
      <c r="G55" s="153"/>
      <c r="H55" s="153"/>
      <c r="I55" s="153"/>
      <c r="J55" s="153"/>
      <c r="K55" s="153"/>
      <c r="L55" s="153"/>
      <c r="M55" s="153"/>
      <c r="N55" s="153"/>
      <c r="O55" s="153"/>
      <c r="P55" s="77"/>
      <c r="R55">
        <v>0</v>
      </c>
    </row>
    <row r="56" spans="1:19" ht="14" thickTop="1" x14ac:dyDescent="0.15">
      <c r="A56" s="143"/>
      <c r="B56" s="139" t="s">
        <v>6</v>
      </c>
      <c r="C56" s="5" t="s">
        <v>8</v>
      </c>
      <c r="D56" s="37">
        <f t="shared" ref="D56:D64" si="11">IF(R56&gt;0,R56*$R$2,"")</f>
        <v>102.64968000000002</v>
      </c>
      <c r="E56" s="88"/>
      <c r="F56" s="89"/>
      <c r="G56" s="89"/>
      <c r="H56" s="89"/>
      <c r="I56" s="89"/>
      <c r="J56" s="89"/>
      <c r="K56" s="89"/>
      <c r="L56" s="89"/>
      <c r="M56" s="89"/>
      <c r="N56" s="89"/>
      <c r="O56" s="104"/>
      <c r="P56" s="65">
        <f t="shared" ref="P56:P63" si="12">SUM(E56:O56)*D56</f>
        <v>0</v>
      </c>
      <c r="R56" s="48">
        <v>165.56400000000002</v>
      </c>
      <c r="S56" t="s">
        <v>121</v>
      </c>
    </row>
    <row r="57" spans="1:19" ht="13" x14ac:dyDescent="0.15">
      <c r="A57" s="143"/>
      <c r="B57" s="140"/>
      <c r="C57" s="7" t="s">
        <v>9</v>
      </c>
      <c r="D57" s="38">
        <f t="shared" si="11"/>
        <v>161.70839999999998</v>
      </c>
      <c r="E57" s="107"/>
      <c r="F57" s="92"/>
      <c r="G57" s="92"/>
      <c r="H57" s="92"/>
      <c r="I57" s="92"/>
      <c r="J57" s="92"/>
      <c r="K57" s="92"/>
      <c r="L57" s="92"/>
      <c r="M57" s="92"/>
      <c r="N57" s="92"/>
      <c r="O57" s="100"/>
      <c r="P57" s="66">
        <f t="shared" si="12"/>
        <v>0</v>
      </c>
      <c r="R57" s="48">
        <v>260.82</v>
      </c>
    </row>
    <row r="58" spans="1:19" ht="13" x14ac:dyDescent="0.15">
      <c r="A58" s="143"/>
      <c r="B58" s="140"/>
      <c r="C58" s="7" t="s">
        <v>10</v>
      </c>
      <c r="D58" s="38">
        <f t="shared" si="11"/>
        <v>247.48416000000003</v>
      </c>
      <c r="E58" s="107"/>
      <c r="F58" s="92"/>
      <c r="G58" s="92"/>
      <c r="H58" s="92"/>
      <c r="I58" s="92"/>
      <c r="J58" s="92"/>
      <c r="K58" s="92"/>
      <c r="L58" s="92"/>
      <c r="M58" s="92"/>
      <c r="N58" s="92"/>
      <c r="O58" s="100"/>
      <c r="P58" s="66">
        <f t="shared" si="12"/>
        <v>0</v>
      </c>
      <c r="R58" s="48">
        <v>399.16800000000006</v>
      </c>
    </row>
    <row r="59" spans="1:19" ht="14" thickBot="1" x14ac:dyDescent="0.2">
      <c r="A59" s="143"/>
      <c r="B59" s="141"/>
      <c r="C59" s="9" t="s">
        <v>19</v>
      </c>
      <c r="D59" s="39">
        <f t="shared" si="11"/>
        <v>285.45048000000003</v>
      </c>
      <c r="E59" s="108"/>
      <c r="F59" s="95"/>
      <c r="G59" s="95"/>
      <c r="H59" s="95"/>
      <c r="I59" s="95"/>
      <c r="J59" s="95"/>
      <c r="K59" s="95"/>
      <c r="L59" s="95"/>
      <c r="M59" s="95"/>
      <c r="N59" s="95"/>
      <c r="O59" s="101"/>
      <c r="P59" s="67">
        <f t="shared" si="12"/>
        <v>0</v>
      </c>
      <c r="R59" s="48">
        <v>460.40400000000005</v>
      </c>
    </row>
    <row r="60" spans="1:19" ht="14" thickTop="1" x14ac:dyDescent="0.15">
      <c r="A60" s="143"/>
      <c r="B60" s="142" t="s">
        <v>11</v>
      </c>
      <c r="C60" s="11" t="s">
        <v>8</v>
      </c>
      <c r="D60" s="40">
        <f t="shared" si="11"/>
        <v>137.80368000000001</v>
      </c>
      <c r="E60" s="109"/>
      <c r="F60" s="98"/>
      <c r="G60" s="98"/>
      <c r="H60" s="98"/>
      <c r="I60" s="98"/>
      <c r="J60" s="98"/>
      <c r="K60" s="98"/>
      <c r="L60" s="98"/>
      <c r="M60" s="98"/>
      <c r="N60" s="98"/>
      <c r="O60" s="99"/>
      <c r="P60" s="70">
        <f t="shared" si="12"/>
        <v>0</v>
      </c>
      <c r="R60" s="48">
        <v>222.26400000000001</v>
      </c>
    </row>
    <row r="61" spans="1:19" ht="13" x14ac:dyDescent="0.15">
      <c r="A61" s="143"/>
      <c r="B61" s="140"/>
      <c r="C61" s="7" t="s">
        <v>9</v>
      </c>
      <c r="D61" s="38">
        <f t="shared" si="11"/>
        <v>213.73632000000003</v>
      </c>
      <c r="E61" s="107"/>
      <c r="F61" s="92"/>
      <c r="G61" s="92"/>
      <c r="H61" s="92"/>
      <c r="I61" s="92"/>
      <c r="J61" s="92"/>
      <c r="K61" s="92"/>
      <c r="L61" s="92"/>
      <c r="M61" s="92"/>
      <c r="N61" s="92"/>
      <c r="O61" s="100"/>
      <c r="P61" s="66">
        <f t="shared" si="12"/>
        <v>0</v>
      </c>
      <c r="R61" s="48">
        <v>344.73600000000005</v>
      </c>
    </row>
    <row r="62" spans="1:19" ht="13" x14ac:dyDescent="0.15">
      <c r="A62" s="143"/>
      <c r="B62" s="140"/>
      <c r="C62" s="7" t="s">
        <v>10</v>
      </c>
      <c r="D62" s="38">
        <f t="shared" si="11"/>
        <v>329.04144000000008</v>
      </c>
      <c r="E62" s="107"/>
      <c r="F62" s="92"/>
      <c r="G62" s="92"/>
      <c r="H62" s="92"/>
      <c r="I62" s="92"/>
      <c r="J62" s="92"/>
      <c r="K62" s="92"/>
      <c r="L62" s="92"/>
      <c r="M62" s="92"/>
      <c r="N62" s="92"/>
      <c r="O62" s="100"/>
      <c r="P62" s="66">
        <f t="shared" si="12"/>
        <v>0</v>
      </c>
      <c r="R62" s="48">
        <v>530.7120000000001</v>
      </c>
    </row>
    <row r="63" spans="1:19" ht="14" thickBot="1" x14ac:dyDescent="0.2">
      <c r="A63" s="143"/>
      <c r="B63" s="141"/>
      <c r="C63" s="9" t="s">
        <v>19</v>
      </c>
      <c r="D63" s="39">
        <f t="shared" si="11"/>
        <v>373.33548000000002</v>
      </c>
      <c r="E63" s="108"/>
      <c r="F63" s="95"/>
      <c r="G63" s="95"/>
      <c r="H63" s="95"/>
      <c r="I63" s="95"/>
      <c r="J63" s="95"/>
      <c r="K63" s="95"/>
      <c r="L63" s="95"/>
      <c r="M63" s="95"/>
      <c r="N63" s="95"/>
      <c r="O63" s="101"/>
      <c r="P63" s="67">
        <f t="shared" si="12"/>
        <v>0</v>
      </c>
      <c r="R63" s="48">
        <v>602.154</v>
      </c>
    </row>
    <row r="64" spans="1:19" ht="15" thickTop="1" thickBot="1" x14ac:dyDescent="0.2">
      <c r="A64" s="51"/>
      <c r="D64" s="34" t="str">
        <f t="shared" si="11"/>
        <v/>
      </c>
      <c r="R64" s="3">
        <v>0</v>
      </c>
    </row>
    <row r="65" spans="1:19" ht="60" customHeight="1" thickTop="1" thickBot="1" x14ac:dyDescent="0.2">
      <c r="A65" s="143" t="e" vm="8">
        <v>#VALUE!</v>
      </c>
      <c r="B65" s="136" t="s">
        <v>160</v>
      </c>
      <c r="C65" s="137"/>
      <c r="D65" s="138"/>
      <c r="E65" s="152" t="s">
        <v>21</v>
      </c>
      <c r="F65" s="153"/>
      <c r="G65" s="153"/>
      <c r="H65" s="153"/>
      <c r="I65" s="153"/>
      <c r="J65" s="153"/>
      <c r="K65" s="153"/>
      <c r="L65" s="153"/>
      <c r="M65" s="153"/>
      <c r="N65" s="153"/>
      <c r="O65" s="153"/>
      <c r="P65" s="77"/>
      <c r="R65">
        <v>0</v>
      </c>
    </row>
    <row r="66" spans="1:19" ht="14" thickTop="1" x14ac:dyDescent="0.15">
      <c r="A66" s="143"/>
      <c r="B66" s="139" t="s">
        <v>6</v>
      </c>
      <c r="C66" s="5" t="s">
        <v>8</v>
      </c>
      <c r="D66" s="37">
        <f t="shared" ref="D66:D74" si="13">IF(R66&gt;0,R66*$R$2,"")</f>
        <v>92.806560000000005</v>
      </c>
      <c r="E66" s="88"/>
      <c r="F66" s="89"/>
      <c r="G66" s="89"/>
      <c r="H66" s="89"/>
      <c r="I66" s="89"/>
      <c r="J66" s="89"/>
      <c r="K66" s="89"/>
      <c r="L66" s="89"/>
      <c r="M66" s="89"/>
      <c r="N66" s="89"/>
      <c r="O66" s="104"/>
      <c r="P66" s="65">
        <f t="shared" ref="P66:P73" si="14">SUM(E66:O66)*D66</f>
        <v>0</v>
      </c>
      <c r="R66" s="48">
        <v>149.68800000000002</v>
      </c>
      <c r="S66" t="s">
        <v>122</v>
      </c>
    </row>
    <row r="67" spans="1:19" ht="13" x14ac:dyDescent="0.15">
      <c r="A67" s="143"/>
      <c r="B67" s="140"/>
      <c r="C67" s="7" t="s">
        <v>9</v>
      </c>
      <c r="D67" s="38">
        <f t="shared" si="13"/>
        <v>145.53755999999998</v>
      </c>
      <c r="E67" s="107"/>
      <c r="F67" s="92"/>
      <c r="G67" s="92"/>
      <c r="H67" s="92"/>
      <c r="I67" s="92"/>
      <c r="J67" s="92"/>
      <c r="K67" s="92"/>
      <c r="L67" s="92"/>
      <c r="M67" s="92"/>
      <c r="N67" s="92"/>
      <c r="O67" s="100"/>
      <c r="P67" s="66">
        <f t="shared" si="14"/>
        <v>0</v>
      </c>
      <c r="R67" s="48">
        <v>234.738</v>
      </c>
    </row>
    <row r="68" spans="1:19" ht="13" x14ac:dyDescent="0.15">
      <c r="A68" s="143"/>
      <c r="B68" s="140"/>
      <c r="C68" s="7" t="s">
        <v>10</v>
      </c>
      <c r="D68" s="38">
        <f t="shared" si="13"/>
        <v>223.57944000000001</v>
      </c>
      <c r="E68" s="107"/>
      <c r="F68" s="92"/>
      <c r="G68" s="92"/>
      <c r="H68" s="92"/>
      <c r="I68" s="92"/>
      <c r="J68" s="92"/>
      <c r="K68" s="92"/>
      <c r="L68" s="92"/>
      <c r="M68" s="92"/>
      <c r="N68" s="92"/>
      <c r="O68" s="100"/>
      <c r="P68" s="66">
        <f t="shared" si="14"/>
        <v>0</v>
      </c>
      <c r="R68" s="48">
        <v>360.61200000000002</v>
      </c>
    </row>
    <row r="69" spans="1:19" ht="14" thickBot="1" x14ac:dyDescent="0.2">
      <c r="A69" s="143"/>
      <c r="B69" s="141"/>
      <c r="C69" s="9" t="s">
        <v>19</v>
      </c>
      <c r="D69" s="39">
        <f t="shared" si="13"/>
        <v>285.45048000000003</v>
      </c>
      <c r="E69" s="108"/>
      <c r="F69" s="95"/>
      <c r="G69" s="95"/>
      <c r="H69" s="95"/>
      <c r="I69" s="95"/>
      <c r="J69" s="95"/>
      <c r="K69" s="95"/>
      <c r="L69" s="95"/>
      <c r="M69" s="95"/>
      <c r="N69" s="95"/>
      <c r="O69" s="101"/>
      <c r="P69" s="67">
        <f t="shared" si="14"/>
        <v>0</v>
      </c>
      <c r="R69" s="48">
        <v>460.40400000000005</v>
      </c>
    </row>
    <row r="70" spans="1:19" ht="14" thickTop="1" x14ac:dyDescent="0.15">
      <c r="A70" s="143"/>
      <c r="B70" s="142" t="s">
        <v>11</v>
      </c>
      <c r="C70" s="11" t="s">
        <v>8</v>
      </c>
      <c r="D70" s="40">
        <f t="shared" si="13"/>
        <v>120.22668</v>
      </c>
      <c r="E70" s="109"/>
      <c r="F70" s="98"/>
      <c r="G70" s="98"/>
      <c r="H70" s="98"/>
      <c r="I70" s="98"/>
      <c r="J70" s="98"/>
      <c r="K70" s="98"/>
      <c r="L70" s="98"/>
      <c r="M70" s="98"/>
      <c r="N70" s="98"/>
      <c r="O70" s="99"/>
      <c r="P70" s="70">
        <f t="shared" si="14"/>
        <v>0</v>
      </c>
      <c r="R70" s="48">
        <v>193.91400000000002</v>
      </c>
    </row>
    <row r="71" spans="1:19" ht="13" x14ac:dyDescent="0.15">
      <c r="A71" s="143"/>
      <c r="B71" s="140"/>
      <c r="C71" s="7" t="s">
        <v>9</v>
      </c>
      <c r="D71" s="38">
        <f t="shared" si="13"/>
        <v>189.12852000000004</v>
      </c>
      <c r="E71" s="107"/>
      <c r="F71" s="92"/>
      <c r="G71" s="92"/>
      <c r="H71" s="92"/>
      <c r="I71" s="92"/>
      <c r="J71" s="92"/>
      <c r="K71" s="92"/>
      <c r="L71" s="92"/>
      <c r="M71" s="92"/>
      <c r="N71" s="92"/>
      <c r="O71" s="100"/>
      <c r="P71" s="66">
        <f t="shared" si="14"/>
        <v>0</v>
      </c>
      <c r="R71" s="48">
        <v>305.04600000000005</v>
      </c>
    </row>
    <row r="72" spans="1:19" ht="13" x14ac:dyDescent="0.15">
      <c r="A72" s="143"/>
      <c r="B72" s="140"/>
      <c r="C72" s="7" t="s">
        <v>10</v>
      </c>
      <c r="D72" s="38">
        <f t="shared" si="13"/>
        <v>290.37204000000003</v>
      </c>
      <c r="E72" s="107"/>
      <c r="F72" s="92"/>
      <c r="G72" s="92"/>
      <c r="H72" s="92"/>
      <c r="I72" s="92"/>
      <c r="J72" s="92"/>
      <c r="K72" s="92"/>
      <c r="L72" s="92"/>
      <c r="M72" s="92"/>
      <c r="N72" s="92"/>
      <c r="O72" s="100"/>
      <c r="P72" s="66">
        <f t="shared" si="14"/>
        <v>0</v>
      </c>
      <c r="R72" s="48">
        <v>468.34200000000004</v>
      </c>
    </row>
    <row r="73" spans="1:19" ht="14" thickBot="1" x14ac:dyDescent="0.2">
      <c r="A73" s="143"/>
      <c r="B73" s="141"/>
      <c r="C73" s="9" t="s">
        <v>19</v>
      </c>
      <c r="D73" s="39">
        <f t="shared" si="13"/>
        <v>370.52316000000008</v>
      </c>
      <c r="E73" s="108"/>
      <c r="F73" s="95"/>
      <c r="G73" s="95"/>
      <c r="H73" s="95"/>
      <c r="I73" s="95"/>
      <c r="J73" s="95"/>
      <c r="K73" s="95"/>
      <c r="L73" s="95"/>
      <c r="M73" s="95"/>
      <c r="N73" s="95"/>
      <c r="O73" s="101"/>
      <c r="P73" s="67">
        <f t="shared" si="14"/>
        <v>0</v>
      </c>
      <c r="R73" s="48">
        <v>597.61800000000017</v>
      </c>
    </row>
    <row r="74" spans="1:19" ht="15" thickTop="1" thickBot="1" x14ac:dyDescent="0.2">
      <c r="A74" s="51"/>
      <c r="D74" s="34" t="str">
        <f t="shared" si="13"/>
        <v/>
      </c>
      <c r="R74" s="3">
        <v>0</v>
      </c>
    </row>
    <row r="75" spans="1:19" ht="63" customHeight="1" thickTop="1" thickBot="1" x14ac:dyDescent="0.2">
      <c r="A75" s="143" t="e" vm="9">
        <v>#VALUE!</v>
      </c>
      <c r="B75" s="136" t="s">
        <v>161</v>
      </c>
      <c r="C75" s="137"/>
      <c r="D75" s="138"/>
      <c r="E75" s="152" t="s">
        <v>22</v>
      </c>
      <c r="F75" s="153"/>
      <c r="G75" s="153"/>
      <c r="H75" s="153"/>
      <c r="I75" s="153"/>
      <c r="J75" s="153"/>
      <c r="K75" s="153"/>
      <c r="L75" s="153"/>
      <c r="M75" s="153"/>
      <c r="N75" s="153"/>
      <c r="O75" s="153"/>
      <c r="P75" s="77"/>
      <c r="R75">
        <v>0</v>
      </c>
    </row>
    <row r="76" spans="1:19" ht="14" thickTop="1" x14ac:dyDescent="0.15">
      <c r="A76" s="143"/>
      <c r="B76" s="139" t="s">
        <v>6</v>
      </c>
      <c r="C76" s="6" t="s">
        <v>8</v>
      </c>
      <c r="D76" s="37">
        <f t="shared" ref="D76:D84" si="15">IF(R76&gt;0,R76*$R$2,"")</f>
        <v>92.806560000000005</v>
      </c>
      <c r="E76" s="88"/>
      <c r="F76" s="89"/>
      <c r="G76" s="89"/>
      <c r="H76" s="89"/>
      <c r="I76" s="89"/>
      <c r="J76" s="89"/>
      <c r="K76" s="89"/>
      <c r="L76" s="89"/>
      <c r="M76" s="89"/>
      <c r="N76" s="89"/>
      <c r="O76" s="104"/>
      <c r="P76" s="65">
        <f t="shared" ref="P76:P83" si="16">SUM(E76:O76)*D76</f>
        <v>0</v>
      </c>
      <c r="R76" s="48">
        <v>149.68800000000002</v>
      </c>
      <c r="S76" t="s">
        <v>123</v>
      </c>
    </row>
    <row r="77" spans="1:19" ht="13" x14ac:dyDescent="0.15">
      <c r="A77" s="143"/>
      <c r="B77" s="140"/>
      <c r="C77" s="8" t="s">
        <v>9</v>
      </c>
      <c r="D77" s="38">
        <f t="shared" si="15"/>
        <v>145.53755999999998</v>
      </c>
      <c r="E77" s="107"/>
      <c r="F77" s="92"/>
      <c r="G77" s="92"/>
      <c r="H77" s="92"/>
      <c r="I77" s="92"/>
      <c r="J77" s="92"/>
      <c r="K77" s="92"/>
      <c r="L77" s="92"/>
      <c r="M77" s="92"/>
      <c r="N77" s="92"/>
      <c r="O77" s="100"/>
      <c r="P77" s="66">
        <f t="shared" si="16"/>
        <v>0</v>
      </c>
      <c r="R77" s="48">
        <v>234.738</v>
      </c>
    </row>
    <row r="78" spans="1:19" ht="13" x14ac:dyDescent="0.15">
      <c r="A78" s="143"/>
      <c r="B78" s="140"/>
      <c r="C78" s="8" t="s">
        <v>10</v>
      </c>
      <c r="D78" s="38">
        <f t="shared" si="15"/>
        <v>223.57944000000001</v>
      </c>
      <c r="E78" s="107"/>
      <c r="F78" s="92"/>
      <c r="G78" s="92"/>
      <c r="H78" s="92"/>
      <c r="I78" s="92"/>
      <c r="J78" s="92"/>
      <c r="K78" s="92"/>
      <c r="L78" s="92"/>
      <c r="M78" s="92"/>
      <c r="N78" s="92"/>
      <c r="O78" s="100"/>
      <c r="P78" s="66">
        <f t="shared" si="16"/>
        <v>0</v>
      </c>
      <c r="R78" s="48">
        <v>360.61200000000002</v>
      </c>
    </row>
    <row r="79" spans="1:19" ht="14" thickBot="1" x14ac:dyDescent="0.2">
      <c r="A79" s="143"/>
      <c r="B79" s="141"/>
      <c r="C79" s="10" t="s">
        <v>19</v>
      </c>
      <c r="D79" s="39">
        <f t="shared" si="15"/>
        <v>285.45048000000003</v>
      </c>
      <c r="E79" s="108"/>
      <c r="F79" s="95"/>
      <c r="G79" s="95"/>
      <c r="H79" s="95"/>
      <c r="I79" s="95"/>
      <c r="J79" s="95"/>
      <c r="K79" s="95"/>
      <c r="L79" s="95"/>
      <c r="M79" s="95"/>
      <c r="N79" s="95"/>
      <c r="O79" s="101"/>
      <c r="P79" s="67">
        <f t="shared" si="16"/>
        <v>0</v>
      </c>
      <c r="R79" s="48">
        <v>460.40400000000005</v>
      </c>
    </row>
    <row r="80" spans="1:19" ht="14" thickTop="1" x14ac:dyDescent="0.15">
      <c r="A80" s="143"/>
      <c r="B80" s="142" t="s">
        <v>11</v>
      </c>
      <c r="C80" s="12" t="s">
        <v>8</v>
      </c>
      <c r="D80" s="40">
        <f t="shared" si="15"/>
        <v>120.22668</v>
      </c>
      <c r="E80" s="109"/>
      <c r="F80" s="98"/>
      <c r="G80" s="98"/>
      <c r="H80" s="98"/>
      <c r="I80" s="98"/>
      <c r="J80" s="98"/>
      <c r="K80" s="98"/>
      <c r="L80" s="98"/>
      <c r="M80" s="98"/>
      <c r="N80" s="98"/>
      <c r="O80" s="99"/>
      <c r="P80" s="70">
        <f t="shared" si="16"/>
        <v>0</v>
      </c>
      <c r="R80" s="48">
        <v>193.91400000000002</v>
      </c>
    </row>
    <row r="81" spans="1:19" ht="13" x14ac:dyDescent="0.15">
      <c r="A81" s="143"/>
      <c r="B81" s="140"/>
      <c r="C81" s="8" t="s">
        <v>9</v>
      </c>
      <c r="D81" s="38">
        <f t="shared" si="15"/>
        <v>189.12852000000004</v>
      </c>
      <c r="E81" s="107"/>
      <c r="F81" s="92"/>
      <c r="G81" s="92"/>
      <c r="H81" s="92"/>
      <c r="I81" s="92"/>
      <c r="J81" s="92"/>
      <c r="K81" s="92"/>
      <c r="L81" s="92"/>
      <c r="M81" s="92"/>
      <c r="N81" s="92"/>
      <c r="O81" s="100"/>
      <c r="P81" s="66">
        <f t="shared" si="16"/>
        <v>0</v>
      </c>
      <c r="R81" s="48">
        <v>305.04600000000005</v>
      </c>
    </row>
    <row r="82" spans="1:19" ht="13" x14ac:dyDescent="0.15">
      <c r="A82" s="143"/>
      <c r="B82" s="140"/>
      <c r="C82" s="8" t="s">
        <v>10</v>
      </c>
      <c r="D82" s="38">
        <f t="shared" si="15"/>
        <v>290.37204000000003</v>
      </c>
      <c r="E82" s="107"/>
      <c r="F82" s="92"/>
      <c r="G82" s="92"/>
      <c r="H82" s="92"/>
      <c r="I82" s="92"/>
      <c r="J82" s="92"/>
      <c r="K82" s="92"/>
      <c r="L82" s="92"/>
      <c r="M82" s="92"/>
      <c r="N82" s="92"/>
      <c r="O82" s="100"/>
      <c r="P82" s="66">
        <f t="shared" si="16"/>
        <v>0</v>
      </c>
      <c r="R82" s="48">
        <v>468.34200000000004</v>
      </c>
    </row>
    <row r="83" spans="1:19" ht="14" thickBot="1" x14ac:dyDescent="0.2">
      <c r="A83" s="143"/>
      <c r="B83" s="141"/>
      <c r="C83" s="10" t="s">
        <v>19</v>
      </c>
      <c r="D83" s="39">
        <f t="shared" si="15"/>
        <v>370.52316000000008</v>
      </c>
      <c r="E83" s="108"/>
      <c r="F83" s="95"/>
      <c r="G83" s="95"/>
      <c r="H83" s="95"/>
      <c r="I83" s="95"/>
      <c r="J83" s="95"/>
      <c r="K83" s="95"/>
      <c r="L83" s="95"/>
      <c r="M83" s="95"/>
      <c r="N83" s="95"/>
      <c r="O83" s="101"/>
      <c r="P83" s="67">
        <f t="shared" si="16"/>
        <v>0</v>
      </c>
      <c r="R83" s="48">
        <v>597.61800000000017</v>
      </c>
    </row>
    <row r="84" spans="1:19" ht="15" thickTop="1" thickBot="1" x14ac:dyDescent="0.2">
      <c r="A84" s="51"/>
      <c r="D84" s="34" t="str">
        <f t="shared" si="15"/>
        <v/>
      </c>
      <c r="R84" s="3">
        <v>0</v>
      </c>
    </row>
    <row r="85" spans="1:19" ht="79" customHeight="1" thickTop="1" thickBot="1" x14ac:dyDescent="0.2">
      <c r="A85" s="143" t="e" vm="10">
        <v>#VALUE!</v>
      </c>
      <c r="B85" s="136" t="s">
        <v>162</v>
      </c>
      <c r="C85" s="137"/>
      <c r="D85" s="138"/>
      <c r="E85" s="152" t="s">
        <v>23</v>
      </c>
      <c r="F85" s="153"/>
      <c r="G85" s="153"/>
      <c r="H85" s="153"/>
      <c r="I85" s="153"/>
      <c r="J85" s="153"/>
      <c r="K85" s="153"/>
      <c r="L85" s="153"/>
      <c r="M85" s="153"/>
      <c r="N85" s="153"/>
      <c r="O85" s="153"/>
      <c r="P85" s="77"/>
      <c r="R85">
        <v>0</v>
      </c>
    </row>
    <row r="86" spans="1:19" ht="14" thickTop="1" x14ac:dyDescent="0.15">
      <c r="A86" s="143"/>
      <c r="B86" s="139" t="s">
        <v>17</v>
      </c>
      <c r="C86" s="6" t="s">
        <v>8</v>
      </c>
      <c r="D86" s="37">
        <f t="shared" ref="D86:D92" si="17">IF(R86&gt;0,R86*$R$2,"")</f>
        <v>123.39054000000002</v>
      </c>
      <c r="E86" s="88"/>
      <c r="F86" s="89"/>
      <c r="G86" s="89"/>
      <c r="H86" s="89"/>
      <c r="I86" s="89"/>
      <c r="J86" s="89"/>
      <c r="K86" s="89"/>
      <c r="L86" s="89"/>
      <c r="M86" s="89"/>
      <c r="N86" s="89"/>
      <c r="O86" s="104"/>
      <c r="P86" s="65">
        <f t="shared" ref="P86:P91" si="18">SUM(E86:O86)*D86</f>
        <v>0</v>
      </c>
      <c r="R86" s="48">
        <v>199.01700000000002</v>
      </c>
      <c r="S86" t="s">
        <v>124</v>
      </c>
    </row>
    <row r="87" spans="1:19" ht="13" x14ac:dyDescent="0.15">
      <c r="A87" s="143"/>
      <c r="B87" s="140"/>
      <c r="C87" s="8" t="s">
        <v>9</v>
      </c>
      <c r="D87" s="38">
        <f t="shared" si="17"/>
        <v>205.65090000000004</v>
      </c>
      <c r="E87" s="107"/>
      <c r="F87" s="92"/>
      <c r="G87" s="92"/>
      <c r="H87" s="92"/>
      <c r="I87" s="92"/>
      <c r="J87" s="92"/>
      <c r="K87" s="92"/>
      <c r="L87" s="92"/>
      <c r="M87" s="92"/>
      <c r="N87" s="92"/>
      <c r="O87" s="100"/>
      <c r="P87" s="66">
        <f t="shared" si="18"/>
        <v>0</v>
      </c>
      <c r="R87" s="48">
        <v>331.69500000000005</v>
      </c>
    </row>
    <row r="88" spans="1:19" ht="14" thickBot="1" x14ac:dyDescent="0.2">
      <c r="A88" s="143"/>
      <c r="B88" s="141"/>
      <c r="C88" s="10" t="s">
        <v>10</v>
      </c>
      <c r="D88" s="39">
        <f t="shared" si="17"/>
        <v>281.58354000000003</v>
      </c>
      <c r="E88" s="108"/>
      <c r="F88" s="95"/>
      <c r="G88" s="95"/>
      <c r="H88" s="95"/>
      <c r="I88" s="95"/>
      <c r="J88" s="95"/>
      <c r="K88" s="95"/>
      <c r="L88" s="95"/>
      <c r="M88" s="95"/>
      <c r="N88" s="95"/>
      <c r="O88" s="101"/>
      <c r="P88" s="67">
        <f t="shared" si="18"/>
        <v>0</v>
      </c>
      <c r="R88" s="48">
        <v>454.16700000000003</v>
      </c>
    </row>
    <row r="89" spans="1:19" ht="14" thickTop="1" x14ac:dyDescent="0.15">
      <c r="A89" s="143"/>
      <c r="B89" s="142" t="s">
        <v>24</v>
      </c>
      <c r="C89" s="12" t="s">
        <v>8</v>
      </c>
      <c r="D89" s="40">
        <f t="shared" si="17"/>
        <v>160.30224000000001</v>
      </c>
      <c r="E89" s="109"/>
      <c r="F89" s="98"/>
      <c r="G89" s="98"/>
      <c r="H89" s="98"/>
      <c r="I89" s="98"/>
      <c r="J89" s="98"/>
      <c r="K89" s="98"/>
      <c r="L89" s="98"/>
      <c r="M89" s="98"/>
      <c r="N89" s="98"/>
      <c r="O89" s="99"/>
      <c r="P89" s="70">
        <f t="shared" si="18"/>
        <v>0</v>
      </c>
      <c r="R89" s="48">
        <v>258.55200000000002</v>
      </c>
    </row>
    <row r="90" spans="1:19" ht="13" x14ac:dyDescent="0.15">
      <c r="A90" s="143"/>
      <c r="B90" s="140"/>
      <c r="C90" s="8" t="s">
        <v>9</v>
      </c>
      <c r="D90" s="38">
        <f t="shared" si="17"/>
        <v>267.34617000000003</v>
      </c>
      <c r="E90" s="107"/>
      <c r="F90" s="92"/>
      <c r="G90" s="92"/>
      <c r="H90" s="92"/>
      <c r="I90" s="92"/>
      <c r="J90" s="92"/>
      <c r="K90" s="92"/>
      <c r="L90" s="92"/>
      <c r="M90" s="92"/>
      <c r="N90" s="92"/>
      <c r="O90" s="100"/>
      <c r="P90" s="66">
        <f t="shared" si="18"/>
        <v>0</v>
      </c>
      <c r="R90" s="48">
        <v>431.20350000000002</v>
      </c>
    </row>
    <row r="91" spans="1:19" ht="14" thickBot="1" x14ac:dyDescent="0.2">
      <c r="A91" s="143"/>
      <c r="B91" s="141"/>
      <c r="C91" s="10" t="s">
        <v>10</v>
      </c>
      <c r="D91" s="39">
        <f t="shared" si="17"/>
        <v>366.05860200000001</v>
      </c>
      <c r="E91" s="108"/>
      <c r="F91" s="95"/>
      <c r="G91" s="95"/>
      <c r="H91" s="95"/>
      <c r="I91" s="95"/>
      <c r="J91" s="95"/>
      <c r="K91" s="95"/>
      <c r="L91" s="95"/>
      <c r="M91" s="95"/>
      <c r="N91" s="95"/>
      <c r="O91" s="101"/>
      <c r="P91" s="67">
        <f t="shared" si="18"/>
        <v>0</v>
      </c>
      <c r="R91" s="48">
        <v>590.4171</v>
      </c>
    </row>
    <row r="92" spans="1:19" ht="15" thickTop="1" thickBot="1" x14ac:dyDescent="0.2">
      <c r="A92" s="51"/>
      <c r="D92" s="34" t="str">
        <f t="shared" si="17"/>
        <v/>
      </c>
      <c r="R92" s="48">
        <v>0</v>
      </c>
    </row>
    <row r="93" spans="1:19" ht="57" customHeight="1" thickTop="1" thickBot="1" x14ac:dyDescent="0.2">
      <c r="A93" s="143" t="e" vm="11">
        <v>#VALUE!</v>
      </c>
      <c r="B93" s="136" t="s">
        <v>163</v>
      </c>
      <c r="C93" s="137"/>
      <c r="D93" s="138"/>
      <c r="E93" s="152" t="s">
        <v>25</v>
      </c>
      <c r="F93" s="153"/>
      <c r="G93" s="153"/>
      <c r="H93" s="153"/>
      <c r="I93" s="153"/>
      <c r="J93" s="153"/>
      <c r="K93" s="153"/>
      <c r="L93" s="153"/>
      <c r="M93" s="153"/>
      <c r="N93" s="153"/>
      <c r="O93" s="153"/>
      <c r="P93" s="77"/>
      <c r="R93">
        <v>0</v>
      </c>
    </row>
    <row r="94" spans="1:19" ht="14" thickTop="1" x14ac:dyDescent="0.15">
      <c r="A94" s="143"/>
      <c r="B94" s="139" t="s">
        <v>6</v>
      </c>
      <c r="C94" s="5" t="s">
        <v>26</v>
      </c>
      <c r="D94" s="37">
        <f t="shared" ref="D94:D102" si="19">IF(R94&gt;0,R94*$R$2,"")</f>
        <v>121.63284000000002</v>
      </c>
      <c r="E94" s="88"/>
      <c r="F94" s="89"/>
      <c r="G94" s="89"/>
      <c r="H94" s="89"/>
      <c r="I94" s="89"/>
      <c r="J94" s="89"/>
      <c r="K94" s="89"/>
      <c r="L94" s="89"/>
      <c r="M94" s="89"/>
      <c r="N94" s="89"/>
      <c r="O94" s="104"/>
      <c r="P94" s="65">
        <f t="shared" ref="P94:P101" si="20">SUM(E94:O94)*D94</f>
        <v>0</v>
      </c>
      <c r="R94" s="48">
        <v>196.18200000000002</v>
      </c>
      <c r="S94" t="s">
        <v>125</v>
      </c>
    </row>
    <row r="95" spans="1:19" ht="13" x14ac:dyDescent="0.15">
      <c r="A95" s="143"/>
      <c r="B95" s="140"/>
      <c r="C95" s="7" t="s">
        <v>27</v>
      </c>
      <c r="D95" s="38">
        <f t="shared" si="19"/>
        <v>113.89896000000002</v>
      </c>
      <c r="E95" s="107"/>
      <c r="F95" s="92"/>
      <c r="G95" s="92"/>
      <c r="H95" s="92"/>
      <c r="I95" s="92"/>
      <c r="J95" s="92"/>
      <c r="K95" s="92"/>
      <c r="L95" s="92"/>
      <c r="M95" s="92"/>
      <c r="N95" s="92"/>
      <c r="O95" s="100"/>
      <c r="P95" s="66">
        <f t="shared" si="20"/>
        <v>0</v>
      </c>
      <c r="R95" s="48">
        <v>183.70800000000003</v>
      </c>
    </row>
    <row r="96" spans="1:19" ht="13" x14ac:dyDescent="0.15">
      <c r="A96" s="143"/>
      <c r="B96" s="140"/>
      <c r="C96" s="7" t="s">
        <v>28</v>
      </c>
      <c r="D96" s="38">
        <f t="shared" si="19"/>
        <v>102.64968000000002</v>
      </c>
      <c r="E96" s="107"/>
      <c r="F96" s="92"/>
      <c r="G96" s="92"/>
      <c r="H96" s="92"/>
      <c r="I96" s="92"/>
      <c r="J96" s="92"/>
      <c r="K96" s="92"/>
      <c r="L96" s="92"/>
      <c r="M96" s="92"/>
      <c r="N96" s="92"/>
      <c r="O96" s="100"/>
      <c r="P96" s="66">
        <f t="shared" si="20"/>
        <v>0</v>
      </c>
      <c r="R96" s="48">
        <v>165.56400000000002</v>
      </c>
    </row>
    <row r="97" spans="1:21" ht="14" thickBot="1" x14ac:dyDescent="0.2">
      <c r="A97" s="143"/>
      <c r="B97" s="141"/>
      <c r="C97" s="9" t="s">
        <v>29</v>
      </c>
      <c r="D97" s="39">
        <f t="shared" si="19"/>
        <v>336.07224000000002</v>
      </c>
      <c r="E97" s="108"/>
      <c r="F97" s="95"/>
      <c r="G97" s="95"/>
      <c r="H97" s="95"/>
      <c r="I97" s="95"/>
      <c r="J97" s="95"/>
      <c r="K97" s="95"/>
      <c r="L97" s="95"/>
      <c r="M97" s="95"/>
      <c r="N97" s="95"/>
      <c r="O97" s="101"/>
      <c r="P97" s="67">
        <f t="shared" si="20"/>
        <v>0</v>
      </c>
      <c r="R97" s="48">
        <v>542.05200000000002</v>
      </c>
    </row>
    <row r="98" spans="1:21" ht="14" thickTop="1" x14ac:dyDescent="0.15">
      <c r="A98" s="143"/>
      <c r="B98" s="142" t="s">
        <v>11</v>
      </c>
      <c r="C98" s="11" t="s">
        <v>26</v>
      </c>
      <c r="D98" s="40">
        <f t="shared" si="19"/>
        <v>156.78684000000001</v>
      </c>
      <c r="E98" s="109"/>
      <c r="F98" s="98"/>
      <c r="G98" s="98"/>
      <c r="H98" s="98"/>
      <c r="I98" s="98"/>
      <c r="J98" s="98"/>
      <c r="K98" s="98"/>
      <c r="L98" s="98"/>
      <c r="M98" s="98"/>
      <c r="N98" s="98"/>
      <c r="O98" s="99"/>
      <c r="P98" s="70">
        <f t="shared" si="20"/>
        <v>0</v>
      </c>
      <c r="R98" s="48">
        <v>252.88200000000001</v>
      </c>
    </row>
    <row r="99" spans="1:21" ht="13" x14ac:dyDescent="0.15">
      <c r="A99" s="143"/>
      <c r="B99" s="140"/>
      <c r="C99" s="7" t="s">
        <v>27</v>
      </c>
      <c r="D99" s="38">
        <f t="shared" si="19"/>
        <v>145.53755999999998</v>
      </c>
      <c r="E99" s="107"/>
      <c r="F99" s="92"/>
      <c r="G99" s="92"/>
      <c r="H99" s="92"/>
      <c r="I99" s="92"/>
      <c r="J99" s="92"/>
      <c r="K99" s="92"/>
      <c r="L99" s="92"/>
      <c r="M99" s="92"/>
      <c r="N99" s="92"/>
      <c r="O99" s="100"/>
      <c r="P99" s="66">
        <f t="shared" si="20"/>
        <v>0</v>
      </c>
      <c r="R99" s="48">
        <v>234.738</v>
      </c>
    </row>
    <row r="100" spans="1:21" ht="13" x14ac:dyDescent="0.15">
      <c r="A100" s="143"/>
      <c r="B100" s="140"/>
      <c r="C100" s="7" t="s">
        <v>28</v>
      </c>
      <c r="D100" s="38">
        <f t="shared" si="19"/>
        <v>137.80368000000001</v>
      </c>
      <c r="E100" s="107"/>
      <c r="F100" s="92"/>
      <c r="G100" s="92"/>
      <c r="H100" s="92"/>
      <c r="I100" s="92"/>
      <c r="J100" s="92"/>
      <c r="K100" s="92"/>
      <c r="L100" s="92"/>
      <c r="M100" s="92"/>
      <c r="N100" s="92"/>
      <c r="O100" s="100"/>
      <c r="P100" s="66">
        <f t="shared" si="20"/>
        <v>0</v>
      </c>
      <c r="R100" s="48">
        <v>222.26400000000001</v>
      </c>
    </row>
    <row r="101" spans="1:21" ht="14" thickBot="1" x14ac:dyDescent="0.2">
      <c r="A101" s="143"/>
      <c r="B101" s="141"/>
      <c r="C101" s="9" t="s">
        <v>29</v>
      </c>
      <c r="D101" s="39">
        <f t="shared" si="19"/>
        <v>436.61268000000001</v>
      </c>
      <c r="E101" s="108"/>
      <c r="F101" s="95"/>
      <c r="G101" s="95"/>
      <c r="H101" s="95"/>
      <c r="I101" s="95"/>
      <c r="J101" s="95"/>
      <c r="K101" s="95"/>
      <c r="L101" s="95"/>
      <c r="M101" s="95"/>
      <c r="N101" s="95"/>
      <c r="O101" s="101"/>
      <c r="P101" s="67">
        <f t="shared" si="20"/>
        <v>0</v>
      </c>
      <c r="R101" s="48">
        <v>704.21400000000006</v>
      </c>
      <c r="T101" s="1"/>
      <c r="U101" s="1"/>
    </row>
    <row r="102" spans="1:21" ht="15" thickTop="1" thickBot="1" x14ac:dyDescent="0.2">
      <c r="A102" s="51"/>
      <c r="D102" s="34" t="str">
        <f t="shared" si="19"/>
        <v/>
      </c>
      <c r="R102" s="48">
        <v>0</v>
      </c>
    </row>
    <row r="103" spans="1:21" ht="82" customHeight="1" thickTop="1" thickBot="1" x14ac:dyDescent="0.2">
      <c r="A103" s="143" t="e" vm="12">
        <v>#VALUE!</v>
      </c>
      <c r="B103" s="136" t="s">
        <v>164</v>
      </c>
      <c r="C103" s="137"/>
      <c r="D103" s="138"/>
      <c r="E103" s="152" t="s">
        <v>30</v>
      </c>
      <c r="F103" s="153"/>
      <c r="G103" s="153"/>
      <c r="H103" s="153"/>
      <c r="I103" s="153"/>
      <c r="J103" s="153"/>
      <c r="K103" s="153"/>
      <c r="L103" s="153"/>
      <c r="M103" s="153"/>
      <c r="N103" s="153"/>
      <c r="O103" s="153"/>
      <c r="P103" s="77"/>
      <c r="R103">
        <v>0</v>
      </c>
    </row>
    <row r="104" spans="1:21" ht="14" thickTop="1" x14ac:dyDescent="0.15">
      <c r="A104" s="143"/>
      <c r="B104" s="139" t="s">
        <v>6</v>
      </c>
      <c r="C104" s="6" t="s">
        <v>31</v>
      </c>
      <c r="D104" s="37">
        <f>IF(R104&gt;0,R104*$R$2,"")</f>
        <v>311.46444000000002</v>
      </c>
      <c r="E104" s="88"/>
      <c r="F104" s="89"/>
      <c r="G104" s="89"/>
      <c r="H104" s="89"/>
      <c r="I104" s="89"/>
      <c r="J104" s="89"/>
      <c r="K104" s="89"/>
      <c r="L104" s="89"/>
      <c r="M104" s="89"/>
      <c r="N104" s="89"/>
      <c r="O104" s="104"/>
      <c r="P104" s="65">
        <f t="shared" ref="P104:P107" si="21">SUM(E104:O104)*D104</f>
        <v>0</v>
      </c>
      <c r="R104" s="48">
        <v>502.36200000000008</v>
      </c>
      <c r="S104" t="s">
        <v>126</v>
      </c>
    </row>
    <row r="105" spans="1:21" ht="13" x14ac:dyDescent="0.15">
      <c r="A105" s="143"/>
      <c r="B105" s="140"/>
      <c r="C105" s="8" t="s">
        <v>32</v>
      </c>
      <c r="D105" s="38">
        <f>IF(R105&gt;0,R105*$R$2,"")</f>
        <v>275.60736000000003</v>
      </c>
      <c r="E105" s="107"/>
      <c r="F105" s="92"/>
      <c r="G105" s="92"/>
      <c r="H105" s="92"/>
      <c r="I105" s="92"/>
      <c r="J105" s="92"/>
      <c r="K105" s="92"/>
      <c r="L105" s="92"/>
      <c r="M105" s="92"/>
      <c r="N105" s="92"/>
      <c r="O105" s="100"/>
      <c r="P105" s="66">
        <f t="shared" si="21"/>
        <v>0</v>
      </c>
      <c r="R105" s="48">
        <v>444.52800000000002</v>
      </c>
    </row>
    <row r="106" spans="1:21" ht="13" x14ac:dyDescent="0.15">
      <c r="A106" s="143"/>
      <c r="B106" s="140"/>
      <c r="C106" s="8" t="s">
        <v>33</v>
      </c>
      <c r="D106" s="38">
        <f>IF(R106&gt;0,R106*$R$2,"")</f>
        <v>182.09772000000001</v>
      </c>
      <c r="E106" s="107"/>
      <c r="F106" s="92"/>
      <c r="G106" s="92"/>
      <c r="H106" s="92"/>
      <c r="I106" s="92"/>
      <c r="J106" s="92"/>
      <c r="K106" s="92"/>
      <c r="L106" s="92"/>
      <c r="M106" s="92"/>
      <c r="N106" s="92"/>
      <c r="O106" s="100"/>
      <c r="P106" s="66">
        <f t="shared" si="21"/>
        <v>0</v>
      </c>
      <c r="R106" s="48">
        <v>293.70600000000002</v>
      </c>
    </row>
    <row r="107" spans="1:21" ht="14" thickBot="1" x14ac:dyDescent="0.2">
      <c r="A107" s="143"/>
      <c r="B107" s="141"/>
      <c r="C107" s="10" t="s">
        <v>34</v>
      </c>
      <c r="D107" s="39">
        <f>IF(R107&gt;0,R107*$R$2,"")</f>
        <v>730.50012000000004</v>
      </c>
      <c r="E107" s="108"/>
      <c r="F107" s="95"/>
      <c r="G107" s="95"/>
      <c r="H107" s="95"/>
      <c r="I107" s="95"/>
      <c r="J107" s="95"/>
      <c r="K107" s="95"/>
      <c r="L107" s="95"/>
      <c r="M107" s="95"/>
      <c r="N107" s="95"/>
      <c r="O107" s="101"/>
      <c r="P107" s="67">
        <f t="shared" si="21"/>
        <v>0</v>
      </c>
      <c r="R107" s="48">
        <v>1178.2260000000001</v>
      </c>
    </row>
    <row r="108" spans="1:21" ht="15" thickTop="1" thickBot="1" x14ac:dyDescent="0.2">
      <c r="A108" s="51"/>
      <c r="D108" s="34" t="str">
        <f>IF(R108&gt;0,R108*$R$2,"")</f>
        <v/>
      </c>
      <c r="R108" s="48">
        <v>0</v>
      </c>
    </row>
    <row r="109" spans="1:21" ht="99" customHeight="1" thickTop="1" thickBot="1" x14ac:dyDescent="0.2">
      <c r="A109" s="154" t="e" vm="13">
        <v>#VALUE!</v>
      </c>
      <c r="B109" s="136" t="s">
        <v>165</v>
      </c>
      <c r="C109" s="137"/>
      <c r="D109" s="138"/>
      <c r="E109" s="152" t="s">
        <v>35</v>
      </c>
      <c r="F109" s="153"/>
      <c r="G109" s="153"/>
      <c r="H109" s="153"/>
      <c r="I109" s="153"/>
      <c r="J109" s="153"/>
      <c r="K109" s="153"/>
      <c r="L109" s="153"/>
      <c r="M109" s="153"/>
      <c r="N109" s="153"/>
      <c r="O109" s="153"/>
      <c r="P109" s="77"/>
      <c r="R109">
        <v>0</v>
      </c>
    </row>
    <row r="110" spans="1:21" ht="14" thickTop="1" x14ac:dyDescent="0.15">
      <c r="A110" s="154"/>
      <c r="B110" s="139" t="s">
        <v>6</v>
      </c>
      <c r="C110" s="5" t="s">
        <v>36</v>
      </c>
      <c r="D110" s="37">
        <f t="shared" ref="D110:D118" si="22">IF(R110&gt;0,R110*$R$2,"")</f>
        <v>371.92932000000008</v>
      </c>
      <c r="E110" s="88"/>
      <c r="F110" s="89"/>
      <c r="G110" s="89"/>
      <c r="H110" s="89"/>
      <c r="I110" s="89"/>
      <c r="J110" s="89"/>
      <c r="K110" s="89"/>
      <c r="L110" s="89"/>
      <c r="M110" s="89"/>
      <c r="N110" s="89"/>
      <c r="O110" s="104"/>
      <c r="P110" s="65">
        <f t="shared" ref="P110:P117" si="23">SUM(E110:O110)*D110</f>
        <v>0</v>
      </c>
      <c r="R110" s="48">
        <v>599.88600000000008</v>
      </c>
      <c r="S110" t="s">
        <v>127</v>
      </c>
    </row>
    <row r="111" spans="1:21" ht="13" x14ac:dyDescent="0.15">
      <c r="A111" s="154"/>
      <c r="B111" s="140"/>
      <c r="C111" s="7" t="s">
        <v>37</v>
      </c>
      <c r="D111" s="38">
        <f t="shared" si="22"/>
        <v>343.80612000000002</v>
      </c>
      <c r="E111" s="107"/>
      <c r="F111" s="92"/>
      <c r="G111" s="92"/>
      <c r="H111" s="92"/>
      <c r="I111" s="92"/>
      <c r="J111" s="92"/>
      <c r="K111" s="92"/>
      <c r="L111" s="92"/>
      <c r="M111" s="92"/>
      <c r="N111" s="92"/>
      <c r="O111" s="100"/>
      <c r="P111" s="66">
        <f t="shared" si="23"/>
        <v>0</v>
      </c>
      <c r="R111" s="48">
        <v>554.52600000000007</v>
      </c>
    </row>
    <row r="112" spans="1:21" ht="13" x14ac:dyDescent="0.15">
      <c r="A112" s="154"/>
      <c r="B112" s="140"/>
      <c r="C112" s="7" t="s">
        <v>38</v>
      </c>
      <c r="D112" s="38">
        <f t="shared" si="22"/>
        <v>266.46732000000003</v>
      </c>
      <c r="E112" s="107"/>
      <c r="F112" s="92"/>
      <c r="G112" s="92"/>
      <c r="H112" s="92"/>
      <c r="I112" s="92"/>
      <c r="J112" s="92"/>
      <c r="K112" s="92"/>
      <c r="L112" s="92"/>
      <c r="M112" s="92"/>
      <c r="N112" s="92"/>
      <c r="O112" s="100"/>
      <c r="P112" s="66">
        <f t="shared" si="23"/>
        <v>0</v>
      </c>
      <c r="R112" s="48">
        <v>429.78600000000006</v>
      </c>
    </row>
    <row r="113" spans="1:19" ht="14" thickBot="1" x14ac:dyDescent="0.2">
      <c r="A113" s="154"/>
      <c r="B113" s="141"/>
      <c r="C113" s="9" t="s">
        <v>39</v>
      </c>
      <c r="D113" s="39">
        <f t="shared" si="22"/>
        <v>244.67184000000003</v>
      </c>
      <c r="E113" s="108"/>
      <c r="F113" s="95"/>
      <c r="G113" s="95"/>
      <c r="H113" s="95"/>
      <c r="I113" s="95"/>
      <c r="J113" s="95"/>
      <c r="K113" s="95"/>
      <c r="L113" s="95"/>
      <c r="M113" s="95"/>
      <c r="N113" s="95"/>
      <c r="O113" s="101"/>
      <c r="P113" s="67">
        <f t="shared" si="23"/>
        <v>0</v>
      </c>
      <c r="R113" s="48">
        <v>394.63200000000006</v>
      </c>
    </row>
    <row r="114" spans="1:19" ht="14" thickTop="1" x14ac:dyDescent="0.15">
      <c r="A114" s="154"/>
      <c r="B114" s="142" t="s">
        <v>11</v>
      </c>
      <c r="C114" s="11" t="s">
        <v>36</v>
      </c>
      <c r="D114" s="40">
        <f t="shared" si="22"/>
        <v>445.75272000000001</v>
      </c>
      <c r="E114" s="109"/>
      <c r="F114" s="98"/>
      <c r="G114" s="98"/>
      <c r="H114" s="98"/>
      <c r="I114" s="98"/>
      <c r="J114" s="98"/>
      <c r="K114" s="98"/>
      <c r="L114" s="98"/>
      <c r="M114" s="98"/>
      <c r="N114" s="98"/>
      <c r="O114" s="99"/>
      <c r="P114" s="70">
        <f t="shared" si="23"/>
        <v>0</v>
      </c>
      <c r="R114" s="48">
        <v>718.95600000000002</v>
      </c>
    </row>
    <row r="115" spans="1:19" ht="13" x14ac:dyDescent="0.15">
      <c r="A115" s="154"/>
      <c r="B115" s="140"/>
      <c r="C115" s="7" t="s">
        <v>37</v>
      </c>
      <c r="D115" s="38">
        <f t="shared" si="22"/>
        <v>412.00488000000001</v>
      </c>
      <c r="E115" s="107"/>
      <c r="F115" s="92"/>
      <c r="G115" s="92"/>
      <c r="H115" s="92"/>
      <c r="I115" s="92"/>
      <c r="J115" s="92"/>
      <c r="K115" s="92"/>
      <c r="L115" s="92"/>
      <c r="M115" s="92"/>
      <c r="N115" s="92"/>
      <c r="O115" s="100"/>
      <c r="P115" s="66">
        <f t="shared" si="23"/>
        <v>0</v>
      </c>
      <c r="R115" s="48">
        <v>664.524</v>
      </c>
    </row>
    <row r="116" spans="1:19" ht="13" x14ac:dyDescent="0.15">
      <c r="A116" s="154"/>
      <c r="B116" s="140"/>
      <c r="C116" s="7" t="s">
        <v>38</v>
      </c>
      <c r="D116" s="38">
        <f t="shared" si="22"/>
        <v>315.68292000000002</v>
      </c>
      <c r="E116" s="107"/>
      <c r="F116" s="92"/>
      <c r="G116" s="92"/>
      <c r="H116" s="92"/>
      <c r="I116" s="92"/>
      <c r="J116" s="92"/>
      <c r="K116" s="92"/>
      <c r="L116" s="92"/>
      <c r="M116" s="92"/>
      <c r="N116" s="92"/>
      <c r="O116" s="100"/>
      <c r="P116" s="66">
        <f t="shared" si="23"/>
        <v>0</v>
      </c>
      <c r="R116" s="48">
        <v>509.16600000000005</v>
      </c>
    </row>
    <row r="117" spans="1:19" ht="14" thickBot="1" x14ac:dyDescent="0.2">
      <c r="A117" s="154"/>
      <c r="B117" s="141"/>
      <c r="C117" s="9" t="s">
        <v>39</v>
      </c>
      <c r="D117" s="39">
        <f t="shared" si="22"/>
        <v>291.07511999999997</v>
      </c>
      <c r="E117" s="108"/>
      <c r="F117" s="95"/>
      <c r="G117" s="95"/>
      <c r="H117" s="95"/>
      <c r="I117" s="95"/>
      <c r="J117" s="95"/>
      <c r="K117" s="95"/>
      <c r="L117" s="95"/>
      <c r="M117" s="95"/>
      <c r="N117" s="95"/>
      <c r="O117" s="101"/>
      <c r="P117" s="67">
        <f t="shared" si="23"/>
        <v>0</v>
      </c>
      <c r="R117" s="48">
        <v>469.476</v>
      </c>
    </row>
    <row r="118" spans="1:19" ht="15" thickTop="1" thickBot="1" x14ac:dyDescent="0.2">
      <c r="A118" s="51"/>
      <c r="B118" s="21"/>
      <c r="C118" s="1"/>
      <c r="D118" s="34" t="str">
        <f t="shared" si="22"/>
        <v/>
      </c>
      <c r="E118" s="58"/>
      <c r="R118" s="48">
        <v>0</v>
      </c>
    </row>
    <row r="119" spans="1:19" ht="46" customHeight="1" thickTop="1" thickBot="1" x14ac:dyDescent="0.2">
      <c r="A119" s="143" t="e" vm="14">
        <v>#VALUE!</v>
      </c>
      <c r="B119" s="136" t="s">
        <v>166</v>
      </c>
      <c r="C119" s="137"/>
      <c r="D119" s="138"/>
      <c r="E119" s="152" t="s">
        <v>40</v>
      </c>
      <c r="F119" s="153"/>
      <c r="G119" s="153"/>
      <c r="H119" s="153"/>
      <c r="I119" s="153"/>
      <c r="J119" s="153"/>
      <c r="K119" s="153"/>
      <c r="L119" s="153"/>
      <c r="M119" s="153"/>
      <c r="N119" s="153"/>
      <c r="O119" s="153"/>
      <c r="P119" s="77"/>
      <c r="R119">
        <v>0</v>
      </c>
    </row>
    <row r="120" spans="1:19" ht="14" thickTop="1" x14ac:dyDescent="0.15">
      <c r="A120" s="143"/>
      <c r="B120" s="139" t="s">
        <v>6</v>
      </c>
      <c r="C120" s="6" t="s">
        <v>26</v>
      </c>
      <c r="D120" s="37">
        <f t="shared" ref="D120:D128" si="24">IF(R120&gt;0,R120*$R$2,"")</f>
        <v>315.68292000000002</v>
      </c>
      <c r="E120" s="88"/>
      <c r="F120" s="89"/>
      <c r="G120" s="89"/>
      <c r="H120" s="89"/>
      <c r="I120" s="89"/>
      <c r="J120" s="89"/>
      <c r="K120" s="89"/>
      <c r="L120" s="89"/>
      <c r="M120" s="89"/>
      <c r="N120" s="89"/>
      <c r="O120" s="104"/>
      <c r="P120" s="65">
        <f t="shared" ref="P120:P127" si="25">SUM(E120:O120)*D120</f>
        <v>0</v>
      </c>
      <c r="R120" s="48">
        <v>509.16600000000005</v>
      </c>
      <c r="S120" t="s">
        <v>128</v>
      </c>
    </row>
    <row r="121" spans="1:19" ht="13" x14ac:dyDescent="0.15">
      <c r="A121" s="143"/>
      <c r="B121" s="140"/>
      <c r="C121" s="8" t="s">
        <v>27</v>
      </c>
      <c r="D121" s="38">
        <f t="shared" si="24"/>
        <v>252.40572000000003</v>
      </c>
      <c r="E121" s="107"/>
      <c r="F121" s="92"/>
      <c r="G121" s="92"/>
      <c r="H121" s="92"/>
      <c r="I121" s="92"/>
      <c r="J121" s="92"/>
      <c r="K121" s="92"/>
      <c r="L121" s="92"/>
      <c r="M121" s="92"/>
      <c r="N121" s="92"/>
      <c r="O121" s="100"/>
      <c r="P121" s="66">
        <f t="shared" si="25"/>
        <v>0</v>
      </c>
      <c r="R121" s="48">
        <v>407.10600000000005</v>
      </c>
    </row>
    <row r="122" spans="1:19" ht="13" x14ac:dyDescent="0.15">
      <c r="A122" s="143"/>
      <c r="B122" s="140"/>
      <c r="C122" s="8" t="s">
        <v>28</v>
      </c>
      <c r="D122" s="38">
        <f t="shared" si="24"/>
        <v>208.11168000000004</v>
      </c>
      <c r="E122" s="107"/>
      <c r="F122" s="92"/>
      <c r="G122" s="92"/>
      <c r="H122" s="92"/>
      <c r="I122" s="92"/>
      <c r="J122" s="92"/>
      <c r="K122" s="92"/>
      <c r="L122" s="92"/>
      <c r="M122" s="92"/>
      <c r="N122" s="92"/>
      <c r="O122" s="100"/>
      <c r="P122" s="66">
        <f t="shared" si="25"/>
        <v>0</v>
      </c>
      <c r="R122" s="48">
        <v>335.66400000000004</v>
      </c>
    </row>
    <row r="123" spans="1:19" ht="14" thickBot="1" x14ac:dyDescent="0.2">
      <c r="A123" s="143"/>
      <c r="B123" s="141"/>
      <c r="C123" s="10" t="s">
        <v>41</v>
      </c>
      <c r="D123" s="39">
        <f t="shared" si="24"/>
        <v>702.37692000000015</v>
      </c>
      <c r="E123" s="108"/>
      <c r="F123" s="95"/>
      <c r="G123" s="95"/>
      <c r="H123" s="95"/>
      <c r="I123" s="95"/>
      <c r="J123" s="95"/>
      <c r="K123" s="95"/>
      <c r="L123" s="95"/>
      <c r="M123" s="95"/>
      <c r="N123" s="95"/>
      <c r="O123" s="101"/>
      <c r="P123" s="67">
        <f t="shared" si="25"/>
        <v>0</v>
      </c>
      <c r="R123" s="48">
        <v>1132.8660000000002</v>
      </c>
    </row>
    <row r="124" spans="1:19" ht="14" thickTop="1" x14ac:dyDescent="0.15">
      <c r="A124" s="143"/>
      <c r="B124" s="142" t="s">
        <v>11</v>
      </c>
      <c r="C124" s="12" t="s">
        <v>26</v>
      </c>
      <c r="D124" s="40">
        <f t="shared" si="24"/>
        <v>393.72480000000007</v>
      </c>
      <c r="E124" s="109"/>
      <c r="F124" s="98"/>
      <c r="G124" s="98"/>
      <c r="H124" s="98"/>
      <c r="I124" s="98"/>
      <c r="J124" s="98"/>
      <c r="K124" s="98"/>
      <c r="L124" s="98"/>
      <c r="M124" s="98"/>
      <c r="N124" s="98"/>
      <c r="O124" s="99"/>
      <c r="P124" s="70">
        <f t="shared" si="25"/>
        <v>0</v>
      </c>
      <c r="R124" s="48">
        <v>635.04000000000008</v>
      </c>
    </row>
    <row r="125" spans="1:19" ht="13" x14ac:dyDescent="0.15">
      <c r="A125" s="143"/>
      <c r="B125" s="140"/>
      <c r="C125" s="8" t="s">
        <v>27</v>
      </c>
      <c r="D125" s="38">
        <f t="shared" si="24"/>
        <v>322.71372000000002</v>
      </c>
      <c r="E125" s="107"/>
      <c r="F125" s="92"/>
      <c r="G125" s="92"/>
      <c r="H125" s="92"/>
      <c r="I125" s="92"/>
      <c r="J125" s="92"/>
      <c r="K125" s="92"/>
      <c r="L125" s="92"/>
      <c r="M125" s="92"/>
      <c r="N125" s="92"/>
      <c r="O125" s="100"/>
      <c r="P125" s="66">
        <f t="shared" si="25"/>
        <v>0</v>
      </c>
      <c r="R125" s="48">
        <v>520.50600000000009</v>
      </c>
    </row>
    <row r="126" spans="1:19" ht="13" x14ac:dyDescent="0.15">
      <c r="A126" s="143"/>
      <c r="B126" s="140"/>
      <c r="C126" s="8" t="s">
        <v>28</v>
      </c>
      <c r="D126" s="38">
        <f t="shared" si="24"/>
        <v>266.46732000000003</v>
      </c>
      <c r="E126" s="107"/>
      <c r="F126" s="92"/>
      <c r="G126" s="92"/>
      <c r="H126" s="92"/>
      <c r="I126" s="92"/>
      <c r="J126" s="92"/>
      <c r="K126" s="92"/>
      <c r="L126" s="92"/>
      <c r="M126" s="92"/>
      <c r="N126" s="92"/>
      <c r="O126" s="100"/>
      <c r="P126" s="66">
        <f t="shared" si="25"/>
        <v>0</v>
      </c>
      <c r="R126" s="48">
        <v>429.78600000000006</v>
      </c>
    </row>
    <row r="127" spans="1:19" ht="14" thickBot="1" x14ac:dyDescent="0.2">
      <c r="A127" s="143"/>
      <c r="B127" s="141"/>
      <c r="C127" s="10" t="s">
        <v>41</v>
      </c>
      <c r="D127" s="39">
        <f t="shared" si="24"/>
        <v>913.30092000000002</v>
      </c>
      <c r="E127" s="108"/>
      <c r="F127" s="95"/>
      <c r="G127" s="95"/>
      <c r="H127" s="95"/>
      <c r="I127" s="95"/>
      <c r="J127" s="95"/>
      <c r="K127" s="95"/>
      <c r="L127" s="95"/>
      <c r="M127" s="95"/>
      <c r="N127" s="95"/>
      <c r="O127" s="101"/>
      <c r="P127" s="67">
        <f t="shared" si="25"/>
        <v>0</v>
      </c>
      <c r="R127" s="48">
        <v>1473.066</v>
      </c>
    </row>
    <row r="128" spans="1:19" ht="15" thickTop="1" thickBot="1" x14ac:dyDescent="0.2">
      <c r="A128" s="51"/>
      <c r="D128" s="34" t="str">
        <f t="shared" si="24"/>
        <v/>
      </c>
      <c r="R128" s="48">
        <v>0</v>
      </c>
    </row>
    <row r="129" spans="1:19" ht="44" customHeight="1" thickTop="1" thickBot="1" x14ac:dyDescent="0.2">
      <c r="A129" s="143" t="e" vm="15">
        <v>#VALUE!</v>
      </c>
      <c r="B129" s="136" t="s">
        <v>167</v>
      </c>
      <c r="C129" s="137"/>
      <c r="D129" s="138"/>
      <c r="E129" s="152" t="s">
        <v>42</v>
      </c>
      <c r="F129" s="153"/>
      <c r="G129" s="153"/>
      <c r="H129" s="153"/>
      <c r="I129" s="153"/>
      <c r="J129" s="153"/>
      <c r="K129" s="153"/>
      <c r="L129" s="153"/>
      <c r="M129" s="153"/>
      <c r="N129" s="153"/>
      <c r="O129" s="153"/>
      <c r="P129" s="77"/>
      <c r="R129">
        <v>0</v>
      </c>
    </row>
    <row r="130" spans="1:19" ht="14" thickTop="1" x14ac:dyDescent="0.15">
      <c r="A130" s="143"/>
      <c r="B130" s="139" t="s">
        <v>17</v>
      </c>
      <c r="C130" s="5" t="s">
        <v>26</v>
      </c>
      <c r="D130" s="37">
        <f t="shared" ref="D130:D136" si="26">IF(R130&gt;0,R130*$R$2,"")</f>
        <v>217.95480000000001</v>
      </c>
      <c r="E130" s="88"/>
      <c r="F130" s="89"/>
      <c r="G130" s="89"/>
      <c r="H130" s="89"/>
      <c r="I130" s="89"/>
      <c r="J130" s="89"/>
      <c r="K130" s="89"/>
      <c r="L130" s="89"/>
      <c r="M130" s="89"/>
      <c r="N130" s="89"/>
      <c r="O130" s="104"/>
      <c r="P130" s="65">
        <f t="shared" ref="P130:P135" si="27">SUM(E130:O130)*D130</f>
        <v>0</v>
      </c>
      <c r="R130" s="48">
        <v>351.54</v>
      </c>
      <c r="S130" t="s">
        <v>129</v>
      </c>
    </row>
    <row r="131" spans="1:19" ht="13" x14ac:dyDescent="0.15">
      <c r="A131" s="143"/>
      <c r="B131" s="140"/>
      <c r="C131" s="7" t="s">
        <v>27</v>
      </c>
      <c r="D131" s="38">
        <f t="shared" si="26"/>
        <v>160.30224000000001</v>
      </c>
      <c r="E131" s="107"/>
      <c r="F131" s="92"/>
      <c r="G131" s="92"/>
      <c r="H131" s="92"/>
      <c r="I131" s="92"/>
      <c r="J131" s="92"/>
      <c r="K131" s="92"/>
      <c r="L131" s="92"/>
      <c r="M131" s="92"/>
      <c r="N131" s="92"/>
      <c r="O131" s="100"/>
      <c r="P131" s="66">
        <f t="shared" si="27"/>
        <v>0</v>
      </c>
      <c r="R131" s="48">
        <v>258.55200000000002</v>
      </c>
    </row>
    <row r="132" spans="1:19" ht="14" thickBot="1" x14ac:dyDescent="0.2">
      <c r="A132" s="143"/>
      <c r="B132" s="141"/>
      <c r="C132" s="9" t="s">
        <v>28</v>
      </c>
      <c r="D132" s="39">
        <f t="shared" si="26"/>
        <v>110.38356</v>
      </c>
      <c r="E132" s="108"/>
      <c r="F132" s="95"/>
      <c r="G132" s="95"/>
      <c r="H132" s="95"/>
      <c r="I132" s="95"/>
      <c r="J132" s="95"/>
      <c r="K132" s="95"/>
      <c r="L132" s="95"/>
      <c r="M132" s="95"/>
      <c r="N132" s="95"/>
      <c r="O132" s="101"/>
      <c r="P132" s="67">
        <f t="shared" si="27"/>
        <v>0</v>
      </c>
      <c r="R132" s="48">
        <v>178.03800000000001</v>
      </c>
    </row>
    <row r="133" spans="1:19" ht="14" thickTop="1" x14ac:dyDescent="0.15">
      <c r="A133" s="143"/>
      <c r="B133" s="142" t="s">
        <v>24</v>
      </c>
      <c r="C133" s="11" t="s">
        <v>26</v>
      </c>
      <c r="D133" s="40">
        <f t="shared" si="26"/>
        <v>282.63816000000003</v>
      </c>
      <c r="E133" s="109"/>
      <c r="F133" s="98"/>
      <c r="G133" s="98"/>
      <c r="H133" s="98"/>
      <c r="I133" s="98"/>
      <c r="J133" s="98"/>
      <c r="K133" s="98"/>
      <c r="L133" s="98"/>
      <c r="M133" s="98"/>
      <c r="N133" s="98"/>
      <c r="O133" s="99"/>
      <c r="P133" s="70">
        <f t="shared" si="27"/>
        <v>0</v>
      </c>
      <c r="R133" s="48">
        <v>455.86800000000005</v>
      </c>
    </row>
    <row r="134" spans="1:19" ht="13" x14ac:dyDescent="0.15">
      <c r="A134" s="143"/>
      <c r="B134" s="140"/>
      <c r="C134" s="7" t="s">
        <v>27</v>
      </c>
      <c r="D134" s="38">
        <f t="shared" si="26"/>
        <v>207.40860000000001</v>
      </c>
      <c r="E134" s="107"/>
      <c r="F134" s="92"/>
      <c r="G134" s="92"/>
      <c r="H134" s="92"/>
      <c r="I134" s="92"/>
      <c r="J134" s="92"/>
      <c r="K134" s="92"/>
      <c r="L134" s="92"/>
      <c r="M134" s="92"/>
      <c r="N134" s="92"/>
      <c r="O134" s="100"/>
      <c r="P134" s="66">
        <f t="shared" si="27"/>
        <v>0</v>
      </c>
      <c r="R134" s="48">
        <v>334.53000000000003</v>
      </c>
    </row>
    <row r="135" spans="1:19" ht="14" thickBot="1" x14ac:dyDescent="0.2">
      <c r="A135" s="143"/>
      <c r="B135" s="141"/>
      <c r="C135" s="9" t="s">
        <v>28</v>
      </c>
      <c r="D135" s="39">
        <f t="shared" si="26"/>
        <v>142.72524000000001</v>
      </c>
      <c r="E135" s="108"/>
      <c r="F135" s="95"/>
      <c r="G135" s="95"/>
      <c r="H135" s="95"/>
      <c r="I135" s="95"/>
      <c r="J135" s="95"/>
      <c r="K135" s="95"/>
      <c r="L135" s="95"/>
      <c r="M135" s="95"/>
      <c r="N135" s="95"/>
      <c r="O135" s="101"/>
      <c r="P135" s="67">
        <f t="shared" si="27"/>
        <v>0</v>
      </c>
      <c r="R135" s="48">
        <v>230.20200000000003</v>
      </c>
    </row>
    <row r="136" spans="1:19" ht="15" thickTop="1" thickBot="1" x14ac:dyDescent="0.2">
      <c r="A136" s="51"/>
      <c r="B136" s="21"/>
      <c r="C136" s="1"/>
      <c r="D136" s="34" t="str">
        <f t="shared" si="26"/>
        <v/>
      </c>
      <c r="E136" s="58"/>
      <c r="R136" s="48">
        <v>0</v>
      </c>
    </row>
    <row r="137" spans="1:19" ht="46" customHeight="1" thickTop="1" thickBot="1" x14ac:dyDescent="0.2">
      <c r="A137" s="143" t="e" vm="16">
        <v>#VALUE!</v>
      </c>
      <c r="B137" s="136" t="s">
        <v>168</v>
      </c>
      <c r="C137" s="137"/>
      <c r="D137" s="138"/>
      <c r="E137" s="152" t="s">
        <v>43</v>
      </c>
      <c r="F137" s="153"/>
      <c r="G137" s="153"/>
      <c r="H137" s="153"/>
      <c r="I137" s="153"/>
      <c r="J137" s="153"/>
      <c r="K137" s="153"/>
      <c r="L137" s="153"/>
      <c r="M137" s="153"/>
      <c r="N137" s="153"/>
      <c r="O137" s="153"/>
      <c r="P137" s="77"/>
      <c r="R137">
        <v>0</v>
      </c>
    </row>
    <row r="138" spans="1:19" ht="14" thickTop="1" x14ac:dyDescent="0.15">
      <c r="A138" s="143"/>
      <c r="B138" s="139" t="s">
        <v>6</v>
      </c>
      <c r="C138" s="5" t="s">
        <v>26</v>
      </c>
      <c r="D138" s="37">
        <f t="shared" ref="D138:D146" si="28">IF(R138&gt;0,R138*$R$2,"")</f>
        <v>137.80368000000001</v>
      </c>
      <c r="E138" s="88"/>
      <c r="F138" s="89"/>
      <c r="G138" s="89"/>
      <c r="H138" s="89"/>
      <c r="I138" s="89"/>
      <c r="J138" s="89"/>
      <c r="K138" s="89"/>
      <c r="L138" s="89"/>
      <c r="M138" s="89"/>
      <c r="N138" s="89"/>
      <c r="O138" s="104"/>
      <c r="P138" s="65">
        <f t="shared" ref="P138:P145" si="29">SUM(E138:O138)*D138</f>
        <v>0</v>
      </c>
      <c r="R138" s="48">
        <v>222.26400000000001</v>
      </c>
      <c r="S138" t="s">
        <v>130</v>
      </c>
    </row>
    <row r="139" spans="1:19" ht="13" x14ac:dyDescent="0.15">
      <c r="A139" s="143"/>
      <c r="B139" s="140"/>
      <c r="C139" s="7" t="s">
        <v>27</v>
      </c>
      <c r="D139" s="38">
        <f t="shared" si="28"/>
        <v>130.06980000000001</v>
      </c>
      <c r="E139" s="107"/>
      <c r="F139" s="92"/>
      <c r="G139" s="92"/>
      <c r="H139" s="92"/>
      <c r="I139" s="92"/>
      <c r="J139" s="92"/>
      <c r="K139" s="92"/>
      <c r="L139" s="92"/>
      <c r="M139" s="92"/>
      <c r="N139" s="92"/>
      <c r="O139" s="100"/>
      <c r="P139" s="66">
        <f t="shared" si="29"/>
        <v>0</v>
      </c>
      <c r="R139" s="48">
        <v>209.79000000000002</v>
      </c>
    </row>
    <row r="140" spans="1:19" ht="13" x14ac:dyDescent="0.15">
      <c r="A140" s="143"/>
      <c r="B140" s="140"/>
      <c r="C140" s="7" t="s">
        <v>28</v>
      </c>
      <c r="D140" s="38">
        <f t="shared" si="28"/>
        <v>118.11744</v>
      </c>
      <c r="E140" s="107"/>
      <c r="F140" s="92"/>
      <c r="G140" s="92"/>
      <c r="H140" s="92"/>
      <c r="I140" s="92"/>
      <c r="J140" s="92"/>
      <c r="K140" s="92"/>
      <c r="L140" s="92"/>
      <c r="M140" s="92"/>
      <c r="N140" s="92"/>
      <c r="O140" s="100"/>
      <c r="P140" s="66">
        <f t="shared" si="29"/>
        <v>0</v>
      </c>
      <c r="R140" s="48">
        <v>190.512</v>
      </c>
    </row>
    <row r="141" spans="1:19" ht="14" thickBot="1" x14ac:dyDescent="0.2">
      <c r="A141" s="143"/>
      <c r="B141" s="141"/>
      <c r="C141" s="9" t="s">
        <v>41</v>
      </c>
      <c r="D141" s="39">
        <f t="shared" si="28"/>
        <v>379.66320000000007</v>
      </c>
      <c r="E141" s="108"/>
      <c r="F141" s="95"/>
      <c r="G141" s="95"/>
      <c r="H141" s="95"/>
      <c r="I141" s="95"/>
      <c r="J141" s="95"/>
      <c r="K141" s="95"/>
      <c r="L141" s="95"/>
      <c r="M141" s="95"/>
      <c r="N141" s="95"/>
      <c r="O141" s="101"/>
      <c r="P141" s="67">
        <f t="shared" si="29"/>
        <v>0</v>
      </c>
      <c r="R141" s="48">
        <v>612.36000000000013</v>
      </c>
    </row>
    <row r="142" spans="1:19" ht="14" thickTop="1" x14ac:dyDescent="0.15">
      <c r="A142" s="143"/>
      <c r="B142" s="142" t="s">
        <v>11</v>
      </c>
      <c r="C142" s="11" t="s">
        <v>26</v>
      </c>
      <c r="D142" s="40">
        <f t="shared" si="28"/>
        <v>177.17616000000001</v>
      </c>
      <c r="E142" s="109"/>
      <c r="F142" s="98"/>
      <c r="G142" s="98"/>
      <c r="H142" s="98"/>
      <c r="I142" s="98"/>
      <c r="J142" s="98"/>
      <c r="K142" s="98"/>
      <c r="L142" s="98"/>
      <c r="M142" s="98"/>
      <c r="N142" s="98"/>
      <c r="O142" s="99"/>
      <c r="P142" s="70">
        <f t="shared" si="29"/>
        <v>0</v>
      </c>
      <c r="R142" s="48">
        <v>285.76800000000003</v>
      </c>
    </row>
    <row r="143" spans="1:19" ht="13" x14ac:dyDescent="0.15">
      <c r="A143" s="143"/>
      <c r="B143" s="140"/>
      <c r="C143" s="7" t="s">
        <v>27</v>
      </c>
      <c r="D143" s="38">
        <f t="shared" si="28"/>
        <v>169.44228000000001</v>
      </c>
      <c r="E143" s="107"/>
      <c r="F143" s="92"/>
      <c r="G143" s="92"/>
      <c r="H143" s="92"/>
      <c r="I143" s="92"/>
      <c r="J143" s="92"/>
      <c r="K143" s="92"/>
      <c r="L143" s="92"/>
      <c r="M143" s="92"/>
      <c r="N143" s="92"/>
      <c r="O143" s="100"/>
      <c r="P143" s="66">
        <f t="shared" si="29"/>
        <v>0</v>
      </c>
      <c r="R143" s="48">
        <v>273.29400000000004</v>
      </c>
    </row>
    <row r="144" spans="1:19" ht="13" x14ac:dyDescent="0.15">
      <c r="A144" s="143"/>
      <c r="B144" s="140"/>
      <c r="C144" s="7" t="s">
        <v>28</v>
      </c>
      <c r="D144" s="38">
        <f t="shared" si="28"/>
        <v>156.78684000000001</v>
      </c>
      <c r="E144" s="107"/>
      <c r="F144" s="92"/>
      <c r="G144" s="92"/>
      <c r="H144" s="92"/>
      <c r="I144" s="92"/>
      <c r="J144" s="92"/>
      <c r="K144" s="92"/>
      <c r="L144" s="92"/>
      <c r="M144" s="92"/>
      <c r="N144" s="92"/>
      <c r="O144" s="100"/>
      <c r="P144" s="66">
        <f t="shared" si="29"/>
        <v>0</v>
      </c>
      <c r="R144" s="48">
        <v>252.88200000000001</v>
      </c>
    </row>
    <row r="145" spans="1:19" ht="14" thickBot="1" x14ac:dyDescent="0.2">
      <c r="A145" s="143"/>
      <c r="B145" s="141"/>
      <c r="C145" s="9" t="s">
        <v>41</v>
      </c>
      <c r="D145" s="39">
        <f t="shared" si="28"/>
        <v>501.29604000000006</v>
      </c>
      <c r="E145" s="108"/>
      <c r="F145" s="95"/>
      <c r="G145" s="95"/>
      <c r="H145" s="95"/>
      <c r="I145" s="95"/>
      <c r="J145" s="95"/>
      <c r="K145" s="95"/>
      <c r="L145" s="95"/>
      <c r="M145" s="95"/>
      <c r="N145" s="95"/>
      <c r="O145" s="101"/>
      <c r="P145" s="67">
        <f t="shared" si="29"/>
        <v>0</v>
      </c>
      <c r="R145" s="48">
        <v>808.54200000000014</v>
      </c>
    </row>
    <row r="146" spans="1:19" ht="15" thickTop="1" thickBot="1" x14ac:dyDescent="0.2">
      <c r="A146" s="51"/>
      <c r="D146" s="34" t="str">
        <f t="shared" si="28"/>
        <v/>
      </c>
      <c r="R146" s="48">
        <v>0</v>
      </c>
    </row>
    <row r="147" spans="1:19" ht="48" customHeight="1" thickTop="1" thickBot="1" x14ac:dyDescent="0.2">
      <c r="A147" s="143" t="e" vm="17">
        <v>#VALUE!</v>
      </c>
      <c r="B147" s="136" t="s">
        <v>169</v>
      </c>
      <c r="C147" s="137"/>
      <c r="D147" s="138"/>
      <c r="E147" s="152" t="s">
        <v>44</v>
      </c>
      <c r="F147" s="153"/>
      <c r="G147" s="153"/>
      <c r="H147" s="153"/>
      <c r="I147" s="153"/>
      <c r="J147" s="153"/>
      <c r="K147" s="153"/>
      <c r="L147" s="153"/>
      <c r="M147" s="153"/>
      <c r="N147" s="153"/>
      <c r="O147" s="153"/>
      <c r="P147" s="78"/>
      <c r="R147">
        <v>0</v>
      </c>
    </row>
    <row r="148" spans="1:19" ht="14" thickTop="1" x14ac:dyDescent="0.15">
      <c r="A148" s="143"/>
      <c r="B148" s="139" t="s">
        <v>6</v>
      </c>
      <c r="C148" s="5" t="s">
        <v>8</v>
      </c>
      <c r="D148" s="37">
        <f t="shared" ref="D148:D154" si="30">IF(R148&gt;0,R148*$R$2,"")</f>
        <v>87.181920000000005</v>
      </c>
      <c r="E148" s="88"/>
      <c r="F148" s="89"/>
      <c r="G148" s="89"/>
      <c r="H148" s="89"/>
      <c r="I148" s="89"/>
      <c r="J148" s="89"/>
      <c r="K148" s="89"/>
      <c r="L148" s="89"/>
      <c r="M148" s="89"/>
      <c r="N148" s="89"/>
      <c r="O148" s="104"/>
      <c r="P148" s="65">
        <f t="shared" ref="P148:P153" si="31">SUM(E148:O148)*D148</f>
        <v>0</v>
      </c>
      <c r="R148" s="48">
        <v>140.61600000000001</v>
      </c>
      <c r="S148" t="s">
        <v>131</v>
      </c>
    </row>
    <row r="149" spans="1:19" ht="13" x14ac:dyDescent="0.15">
      <c r="A149" s="143"/>
      <c r="B149" s="140"/>
      <c r="C149" s="7" t="s">
        <v>9</v>
      </c>
      <c r="D149" s="38">
        <f t="shared" si="30"/>
        <v>153.27144000000004</v>
      </c>
      <c r="E149" s="107"/>
      <c r="F149" s="92"/>
      <c r="G149" s="92"/>
      <c r="H149" s="92"/>
      <c r="I149" s="92"/>
      <c r="J149" s="92"/>
      <c r="K149" s="92"/>
      <c r="L149" s="92"/>
      <c r="M149" s="92"/>
      <c r="N149" s="92"/>
      <c r="O149" s="100"/>
      <c r="P149" s="66">
        <f t="shared" si="31"/>
        <v>0</v>
      </c>
      <c r="R149" s="48">
        <v>247.21200000000005</v>
      </c>
    </row>
    <row r="150" spans="1:19" ht="14" thickBot="1" x14ac:dyDescent="0.2">
      <c r="A150" s="143"/>
      <c r="B150" s="141"/>
      <c r="C150" s="9" t="s">
        <v>10</v>
      </c>
      <c r="D150" s="39">
        <f t="shared" si="30"/>
        <v>217.95480000000001</v>
      </c>
      <c r="E150" s="108"/>
      <c r="F150" s="95"/>
      <c r="G150" s="95"/>
      <c r="H150" s="95"/>
      <c r="I150" s="95"/>
      <c r="J150" s="95"/>
      <c r="K150" s="95"/>
      <c r="L150" s="95"/>
      <c r="M150" s="95"/>
      <c r="N150" s="95"/>
      <c r="O150" s="101"/>
      <c r="P150" s="67">
        <f t="shared" si="31"/>
        <v>0</v>
      </c>
      <c r="R150" s="48">
        <v>351.54</v>
      </c>
    </row>
    <row r="151" spans="1:19" ht="14" thickTop="1" x14ac:dyDescent="0.15">
      <c r="A151" s="143"/>
      <c r="B151" s="142" t="s">
        <v>11</v>
      </c>
      <c r="C151" s="11" t="s">
        <v>8</v>
      </c>
      <c r="D151" s="40">
        <f t="shared" si="30"/>
        <v>118.11744</v>
      </c>
      <c r="E151" s="109"/>
      <c r="F151" s="98"/>
      <c r="G151" s="98"/>
      <c r="H151" s="98"/>
      <c r="I151" s="98"/>
      <c r="J151" s="98"/>
      <c r="K151" s="98"/>
      <c r="L151" s="98"/>
      <c r="M151" s="98"/>
      <c r="N151" s="98"/>
      <c r="O151" s="99"/>
      <c r="P151" s="70">
        <f t="shared" si="31"/>
        <v>0</v>
      </c>
      <c r="R151" s="48">
        <v>190.512</v>
      </c>
    </row>
    <row r="152" spans="1:19" ht="13" x14ac:dyDescent="0.15">
      <c r="A152" s="143"/>
      <c r="B152" s="140"/>
      <c r="C152" s="7" t="s">
        <v>9</v>
      </c>
      <c r="D152" s="38">
        <f t="shared" si="30"/>
        <v>201.78396000000001</v>
      </c>
      <c r="E152" s="107"/>
      <c r="F152" s="92"/>
      <c r="G152" s="92"/>
      <c r="H152" s="92"/>
      <c r="I152" s="92"/>
      <c r="J152" s="92"/>
      <c r="K152" s="92"/>
      <c r="L152" s="92"/>
      <c r="M152" s="92"/>
      <c r="N152" s="92"/>
      <c r="O152" s="100"/>
      <c r="P152" s="66">
        <f t="shared" si="31"/>
        <v>0</v>
      </c>
      <c r="R152" s="48">
        <v>325.45800000000003</v>
      </c>
    </row>
    <row r="153" spans="1:19" ht="14" thickBot="1" x14ac:dyDescent="0.2">
      <c r="A153" s="143"/>
      <c r="B153" s="141"/>
      <c r="C153" s="9" t="s">
        <v>10</v>
      </c>
      <c r="D153" s="39">
        <f t="shared" si="30"/>
        <v>287.55972000000003</v>
      </c>
      <c r="E153" s="108"/>
      <c r="F153" s="95"/>
      <c r="G153" s="95"/>
      <c r="H153" s="95"/>
      <c r="I153" s="95"/>
      <c r="J153" s="95"/>
      <c r="K153" s="95"/>
      <c r="L153" s="95"/>
      <c r="M153" s="95"/>
      <c r="N153" s="95"/>
      <c r="O153" s="101"/>
      <c r="P153" s="67">
        <f t="shared" si="31"/>
        <v>0</v>
      </c>
      <c r="R153" s="48">
        <v>463.80600000000004</v>
      </c>
    </row>
    <row r="154" spans="1:19" ht="15" thickTop="1" thickBot="1" x14ac:dyDescent="0.2">
      <c r="A154" s="51"/>
      <c r="D154" s="34" t="str">
        <f t="shared" si="30"/>
        <v/>
      </c>
      <c r="R154" s="48">
        <v>0</v>
      </c>
    </row>
    <row r="155" spans="1:19" ht="44" customHeight="1" thickTop="1" thickBot="1" x14ac:dyDescent="0.2">
      <c r="A155" s="143" t="e" vm="18">
        <v>#VALUE!</v>
      </c>
      <c r="B155" s="136" t="s">
        <v>170</v>
      </c>
      <c r="C155" s="137"/>
      <c r="D155" s="138"/>
      <c r="E155" s="152" t="s">
        <v>45</v>
      </c>
      <c r="F155" s="153"/>
      <c r="G155" s="153"/>
      <c r="H155" s="153"/>
      <c r="I155" s="153"/>
      <c r="J155" s="153"/>
      <c r="K155" s="153"/>
      <c r="L155" s="153"/>
      <c r="M155" s="153"/>
      <c r="N155" s="153"/>
      <c r="O155" s="153"/>
      <c r="P155" s="78"/>
      <c r="R155">
        <v>0</v>
      </c>
    </row>
    <row r="156" spans="1:19" ht="14" thickTop="1" x14ac:dyDescent="0.15">
      <c r="A156" s="143"/>
      <c r="B156" s="139" t="s">
        <v>6</v>
      </c>
      <c r="C156" s="5" t="s">
        <v>8</v>
      </c>
      <c r="D156" s="37">
        <f t="shared" ref="D156:D162" si="32">IF(R156&gt;0,R156*$R$2,"")</f>
        <v>102.64968000000002</v>
      </c>
      <c r="E156" s="88"/>
      <c r="F156" s="89"/>
      <c r="G156" s="89"/>
      <c r="H156" s="89"/>
      <c r="I156" s="89"/>
      <c r="J156" s="89"/>
      <c r="K156" s="89"/>
      <c r="L156" s="89"/>
      <c r="M156" s="89"/>
      <c r="N156" s="89"/>
      <c r="O156" s="104"/>
      <c r="P156" s="65">
        <f t="shared" ref="P156:P161" si="33">SUM(E156:O156)*D156</f>
        <v>0</v>
      </c>
      <c r="R156" s="48">
        <v>165.56400000000002</v>
      </c>
      <c r="S156" t="s">
        <v>132</v>
      </c>
    </row>
    <row r="157" spans="1:19" ht="13" x14ac:dyDescent="0.15">
      <c r="A157" s="143"/>
      <c r="B157" s="140"/>
      <c r="C157" s="7" t="s">
        <v>9</v>
      </c>
      <c r="D157" s="38">
        <f t="shared" si="32"/>
        <v>201.78396000000001</v>
      </c>
      <c r="E157" s="107"/>
      <c r="F157" s="92"/>
      <c r="G157" s="92"/>
      <c r="H157" s="92"/>
      <c r="I157" s="92"/>
      <c r="J157" s="92"/>
      <c r="K157" s="92"/>
      <c r="L157" s="92"/>
      <c r="M157" s="92"/>
      <c r="N157" s="92"/>
      <c r="O157" s="100"/>
      <c r="P157" s="66">
        <f t="shared" si="33"/>
        <v>0</v>
      </c>
      <c r="R157" s="48">
        <v>325.45800000000003</v>
      </c>
    </row>
    <row r="158" spans="1:19" ht="14" thickBot="1" x14ac:dyDescent="0.2">
      <c r="A158" s="143"/>
      <c r="B158" s="141"/>
      <c r="C158" s="9" t="s">
        <v>10</v>
      </c>
      <c r="D158" s="39">
        <f t="shared" si="32"/>
        <v>263.65499999999997</v>
      </c>
      <c r="E158" s="108"/>
      <c r="F158" s="95"/>
      <c r="G158" s="95"/>
      <c r="H158" s="95"/>
      <c r="I158" s="95"/>
      <c r="J158" s="95"/>
      <c r="K158" s="95"/>
      <c r="L158" s="95"/>
      <c r="M158" s="95"/>
      <c r="N158" s="95"/>
      <c r="O158" s="101"/>
      <c r="P158" s="67">
        <f t="shared" si="33"/>
        <v>0</v>
      </c>
      <c r="R158" s="48">
        <v>425.25</v>
      </c>
    </row>
    <row r="159" spans="1:19" ht="14" thickTop="1" x14ac:dyDescent="0.15">
      <c r="A159" s="143"/>
      <c r="B159" s="142" t="s">
        <v>11</v>
      </c>
      <c r="C159" s="11" t="s">
        <v>8</v>
      </c>
      <c r="D159" s="40">
        <f t="shared" si="32"/>
        <v>137.80368000000001</v>
      </c>
      <c r="E159" s="109"/>
      <c r="F159" s="98"/>
      <c r="G159" s="98"/>
      <c r="H159" s="98"/>
      <c r="I159" s="98"/>
      <c r="J159" s="98"/>
      <c r="K159" s="98"/>
      <c r="L159" s="98"/>
      <c r="M159" s="98"/>
      <c r="N159" s="98"/>
      <c r="O159" s="99"/>
      <c r="P159" s="70">
        <f t="shared" si="33"/>
        <v>0</v>
      </c>
      <c r="R159" s="48">
        <v>222.26400000000001</v>
      </c>
    </row>
    <row r="160" spans="1:19" ht="13" x14ac:dyDescent="0.15">
      <c r="A160" s="143"/>
      <c r="B160" s="140"/>
      <c r="C160" s="7" t="s">
        <v>9</v>
      </c>
      <c r="D160" s="38">
        <f t="shared" si="32"/>
        <v>263.65499999999997</v>
      </c>
      <c r="E160" s="107"/>
      <c r="F160" s="92"/>
      <c r="G160" s="92"/>
      <c r="H160" s="92"/>
      <c r="I160" s="92"/>
      <c r="J160" s="92"/>
      <c r="K160" s="92"/>
      <c r="L160" s="92"/>
      <c r="M160" s="92"/>
      <c r="N160" s="92"/>
      <c r="O160" s="100"/>
      <c r="P160" s="66">
        <f t="shared" si="33"/>
        <v>0</v>
      </c>
      <c r="R160" s="48">
        <v>425.25</v>
      </c>
    </row>
    <row r="161" spans="1:19" ht="14" thickBot="1" x14ac:dyDescent="0.2">
      <c r="A161" s="143"/>
      <c r="B161" s="141"/>
      <c r="C161" s="9" t="s">
        <v>10</v>
      </c>
      <c r="D161" s="39">
        <f t="shared" si="32"/>
        <v>350.83692000000008</v>
      </c>
      <c r="E161" s="108"/>
      <c r="F161" s="95"/>
      <c r="G161" s="95"/>
      <c r="H161" s="95"/>
      <c r="I161" s="95"/>
      <c r="J161" s="95"/>
      <c r="K161" s="95"/>
      <c r="L161" s="95"/>
      <c r="M161" s="95"/>
      <c r="N161" s="95"/>
      <c r="O161" s="101"/>
      <c r="P161" s="67">
        <f t="shared" si="33"/>
        <v>0</v>
      </c>
      <c r="R161" s="48">
        <v>565.8660000000001</v>
      </c>
    </row>
    <row r="162" spans="1:19" ht="15" thickTop="1" thickBot="1" x14ac:dyDescent="0.2">
      <c r="A162" s="51"/>
      <c r="D162" s="34" t="str">
        <f t="shared" si="32"/>
        <v/>
      </c>
      <c r="R162" s="48">
        <v>0</v>
      </c>
    </row>
    <row r="163" spans="1:19" ht="52" customHeight="1" thickTop="1" thickBot="1" x14ac:dyDescent="0.2">
      <c r="A163" s="143" t="e" vm="19">
        <v>#VALUE!</v>
      </c>
      <c r="B163" s="136" t="s">
        <v>171</v>
      </c>
      <c r="C163" s="137"/>
      <c r="D163" s="138"/>
      <c r="E163" s="152" t="s">
        <v>46</v>
      </c>
      <c r="F163" s="153"/>
      <c r="G163" s="153"/>
      <c r="H163" s="153"/>
      <c r="I163" s="153"/>
      <c r="J163" s="153"/>
      <c r="K163" s="153"/>
      <c r="L163" s="153"/>
      <c r="M163" s="153"/>
      <c r="N163" s="153"/>
      <c r="O163" s="153"/>
      <c r="P163" s="78"/>
      <c r="R163">
        <v>0</v>
      </c>
    </row>
    <row r="164" spans="1:19" ht="14" thickTop="1" x14ac:dyDescent="0.15">
      <c r="A164" s="143"/>
      <c r="B164" s="139" t="s">
        <v>6</v>
      </c>
      <c r="C164" s="5" t="s">
        <v>9</v>
      </c>
      <c r="D164" s="37">
        <f t="shared" ref="D164:D170" si="34">IF(R164&gt;0,R164*$R$2,"")</f>
        <v>84.36960000000002</v>
      </c>
      <c r="E164" s="88"/>
      <c r="F164" s="89"/>
      <c r="G164" s="89"/>
      <c r="H164" s="89"/>
      <c r="I164" s="89"/>
      <c r="J164" s="89"/>
      <c r="K164" s="89"/>
      <c r="L164" s="89"/>
      <c r="M164" s="89"/>
      <c r="N164" s="89"/>
      <c r="O164" s="104"/>
      <c r="P164" s="65">
        <f t="shared" ref="P164:P169" si="35">SUM(E164:O164)*D164</f>
        <v>0</v>
      </c>
      <c r="R164" s="48">
        <v>136.08000000000004</v>
      </c>
      <c r="S164" t="s">
        <v>133</v>
      </c>
    </row>
    <row r="165" spans="1:19" ht="13" x14ac:dyDescent="0.15">
      <c r="A165" s="143"/>
      <c r="B165" s="140"/>
      <c r="C165" s="7" t="s">
        <v>10</v>
      </c>
      <c r="D165" s="38">
        <f t="shared" si="34"/>
        <v>217.95480000000001</v>
      </c>
      <c r="E165" s="107"/>
      <c r="F165" s="92"/>
      <c r="G165" s="92"/>
      <c r="H165" s="92"/>
      <c r="I165" s="92"/>
      <c r="J165" s="92"/>
      <c r="K165" s="92"/>
      <c r="L165" s="92"/>
      <c r="M165" s="92"/>
      <c r="N165" s="92"/>
      <c r="O165" s="100"/>
      <c r="P165" s="66">
        <f t="shared" si="35"/>
        <v>0</v>
      </c>
      <c r="R165" s="48">
        <v>351.54</v>
      </c>
    </row>
    <row r="166" spans="1:19" ht="14" thickBot="1" x14ac:dyDescent="0.2">
      <c r="A166" s="143"/>
      <c r="B166" s="141"/>
      <c r="C166" s="9" t="s">
        <v>19</v>
      </c>
      <c r="D166" s="39">
        <f t="shared" si="34"/>
        <v>315.68292000000002</v>
      </c>
      <c r="E166" s="108"/>
      <c r="F166" s="95"/>
      <c r="G166" s="95"/>
      <c r="H166" s="95"/>
      <c r="I166" s="95"/>
      <c r="J166" s="95"/>
      <c r="K166" s="95"/>
      <c r="L166" s="95"/>
      <c r="M166" s="95"/>
      <c r="N166" s="95"/>
      <c r="O166" s="101"/>
      <c r="P166" s="67">
        <f t="shared" si="35"/>
        <v>0</v>
      </c>
      <c r="R166" s="48">
        <v>509.16600000000005</v>
      </c>
    </row>
    <row r="167" spans="1:19" ht="14" thickTop="1" x14ac:dyDescent="0.15">
      <c r="A167" s="143"/>
      <c r="B167" s="142" t="s">
        <v>11</v>
      </c>
      <c r="C167" s="11" t="s">
        <v>9</v>
      </c>
      <c r="D167" s="40">
        <f t="shared" si="34"/>
        <v>108.27432000000002</v>
      </c>
      <c r="E167" s="109"/>
      <c r="F167" s="98"/>
      <c r="G167" s="98"/>
      <c r="H167" s="98"/>
      <c r="I167" s="98"/>
      <c r="J167" s="98"/>
      <c r="K167" s="98"/>
      <c r="L167" s="98"/>
      <c r="M167" s="98"/>
      <c r="N167" s="98"/>
      <c r="O167" s="99"/>
      <c r="P167" s="70">
        <f t="shared" si="35"/>
        <v>0</v>
      </c>
      <c r="R167" s="48">
        <v>174.63600000000002</v>
      </c>
    </row>
    <row r="168" spans="1:19" ht="13" x14ac:dyDescent="0.15">
      <c r="A168" s="143"/>
      <c r="B168" s="140"/>
      <c r="C168" s="7" t="s">
        <v>10</v>
      </c>
      <c r="D168" s="38">
        <f t="shared" si="34"/>
        <v>279.82584000000003</v>
      </c>
      <c r="E168" s="107"/>
      <c r="F168" s="92"/>
      <c r="G168" s="92"/>
      <c r="H168" s="92"/>
      <c r="I168" s="92"/>
      <c r="J168" s="92"/>
      <c r="K168" s="92"/>
      <c r="L168" s="92"/>
      <c r="M168" s="92"/>
      <c r="N168" s="92"/>
      <c r="O168" s="100"/>
      <c r="P168" s="66">
        <f t="shared" si="35"/>
        <v>0</v>
      </c>
      <c r="R168" s="48">
        <v>451.33200000000005</v>
      </c>
    </row>
    <row r="169" spans="1:19" ht="14" thickBot="1" x14ac:dyDescent="0.2">
      <c r="A169" s="143"/>
      <c r="B169" s="141"/>
      <c r="C169" s="9" t="s">
        <v>19</v>
      </c>
      <c r="D169" s="39">
        <f t="shared" si="34"/>
        <v>415.52028000000007</v>
      </c>
      <c r="E169" s="108"/>
      <c r="F169" s="95"/>
      <c r="G169" s="95"/>
      <c r="H169" s="95"/>
      <c r="I169" s="95"/>
      <c r="J169" s="95"/>
      <c r="K169" s="95"/>
      <c r="L169" s="95"/>
      <c r="M169" s="95"/>
      <c r="N169" s="95"/>
      <c r="O169" s="101"/>
      <c r="P169" s="67">
        <f t="shared" si="35"/>
        <v>0</v>
      </c>
      <c r="R169" s="48">
        <v>670.19400000000007</v>
      </c>
    </row>
    <row r="170" spans="1:19" ht="15" thickTop="1" thickBot="1" x14ac:dyDescent="0.2">
      <c r="A170" s="51"/>
      <c r="D170" s="34" t="str">
        <f t="shared" si="34"/>
        <v/>
      </c>
      <c r="R170" s="48">
        <v>0</v>
      </c>
    </row>
    <row r="171" spans="1:19" ht="48" customHeight="1" thickTop="1" thickBot="1" x14ac:dyDescent="0.2">
      <c r="A171" s="143" t="e" vm="20">
        <v>#VALUE!</v>
      </c>
      <c r="B171" s="136" t="s">
        <v>172</v>
      </c>
      <c r="C171" s="137"/>
      <c r="D171" s="138"/>
      <c r="E171" s="152" t="s">
        <v>47</v>
      </c>
      <c r="F171" s="153"/>
      <c r="G171" s="153"/>
      <c r="H171" s="153"/>
      <c r="I171" s="153"/>
      <c r="J171" s="153"/>
      <c r="K171" s="153"/>
      <c r="L171" s="153"/>
      <c r="M171" s="153"/>
      <c r="N171" s="153"/>
      <c r="O171" s="153"/>
      <c r="P171" s="78"/>
      <c r="R171">
        <v>0</v>
      </c>
    </row>
    <row r="172" spans="1:19" ht="14" thickTop="1" x14ac:dyDescent="0.15">
      <c r="A172" s="143"/>
      <c r="B172" s="139" t="s">
        <v>6</v>
      </c>
      <c r="C172" s="5" t="s">
        <v>9</v>
      </c>
      <c r="D172" s="37">
        <f t="shared" ref="D172:D178" si="36">IF(R172&gt;0,R172*$R$2,"")</f>
        <v>198.26856000000001</v>
      </c>
      <c r="E172" s="88"/>
      <c r="F172" s="89"/>
      <c r="G172" s="89"/>
      <c r="H172" s="89"/>
      <c r="I172" s="89"/>
      <c r="J172" s="89"/>
      <c r="K172" s="89"/>
      <c r="L172" s="89"/>
      <c r="M172" s="89"/>
      <c r="N172" s="89"/>
      <c r="O172" s="104"/>
      <c r="P172" s="65">
        <f t="shared" ref="P172:P177" si="37">SUM(E172:O172)*D172</f>
        <v>0</v>
      </c>
      <c r="R172" s="48">
        <v>319.78800000000001</v>
      </c>
      <c r="S172" t="s">
        <v>134</v>
      </c>
    </row>
    <row r="173" spans="1:19" ht="13" x14ac:dyDescent="0.15">
      <c r="A173" s="143"/>
      <c r="B173" s="140"/>
      <c r="C173" s="7" t="s">
        <v>10</v>
      </c>
      <c r="D173" s="38">
        <f t="shared" si="36"/>
        <v>263.65499999999997</v>
      </c>
      <c r="E173" s="107"/>
      <c r="F173" s="92"/>
      <c r="G173" s="92"/>
      <c r="H173" s="92"/>
      <c r="I173" s="92"/>
      <c r="J173" s="92"/>
      <c r="K173" s="92"/>
      <c r="L173" s="92"/>
      <c r="M173" s="92"/>
      <c r="N173" s="92"/>
      <c r="O173" s="100"/>
      <c r="P173" s="66">
        <f t="shared" si="37"/>
        <v>0</v>
      </c>
      <c r="R173" s="48">
        <v>425.25</v>
      </c>
    </row>
    <row r="174" spans="1:19" ht="14" thickBot="1" x14ac:dyDescent="0.2">
      <c r="A174" s="143"/>
      <c r="B174" s="141"/>
      <c r="C174" s="9" t="s">
        <v>19</v>
      </c>
      <c r="D174" s="39">
        <f t="shared" si="36"/>
        <v>320.60448000000002</v>
      </c>
      <c r="E174" s="108"/>
      <c r="F174" s="95"/>
      <c r="G174" s="95"/>
      <c r="H174" s="95"/>
      <c r="I174" s="95"/>
      <c r="J174" s="95"/>
      <c r="K174" s="95"/>
      <c r="L174" s="95"/>
      <c r="M174" s="95"/>
      <c r="N174" s="95"/>
      <c r="O174" s="101"/>
      <c r="P174" s="67">
        <f t="shared" si="37"/>
        <v>0</v>
      </c>
      <c r="R174" s="48">
        <v>517.10400000000004</v>
      </c>
    </row>
    <row r="175" spans="1:19" ht="14" thickTop="1" x14ac:dyDescent="0.15">
      <c r="A175" s="143"/>
      <c r="B175" s="142" t="s">
        <v>11</v>
      </c>
      <c r="C175" s="11" t="s">
        <v>9</v>
      </c>
      <c r="D175" s="40">
        <f t="shared" si="36"/>
        <v>252.40572000000003</v>
      </c>
      <c r="E175" s="109"/>
      <c r="F175" s="98"/>
      <c r="G175" s="98"/>
      <c r="H175" s="98"/>
      <c r="I175" s="98"/>
      <c r="J175" s="98"/>
      <c r="K175" s="98"/>
      <c r="L175" s="98"/>
      <c r="M175" s="98"/>
      <c r="N175" s="98"/>
      <c r="O175" s="99"/>
      <c r="P175" s="70">
        <f t="shared" si="37"/>
        <v>0</v>
      </c>
      <c r="R175" s="48">
        <v>407.10600000000005</v>
      </c>
    </row>
    <row r="176" spans="1:19" ht="13" x14ac:dyDescent="0.15">
      <c r="A176" s="143"/>
      <c r="B176" s="140"/>
      <c r="C176" s="7" t="s">
        <v>10</v>
      </c>
      <c r="D176" s="38">
        <f t="shared" si="36"/>
        <v>336.77532000000002</v>
      </c>
      <c r="E176" s="107"/>
      <c r="F176" s="92"/>
      <c r="G176" s="92"/>
      <c r="H176" s="92"/>
      <c r="I176" s="92"/>
      <c r="J176" s="92"/>
      <c r="K176" s="92"/>
      <c r="L176" s="92"/>
      <c r="M176" s="92"/>
      <c r="N176" s="92"/>
      <c r="O176" s="100"/>
      <c r="P176" s="66">
        <f t="shared" si="37"/>
        <v>0</v>
      </c>
      <c r="R176" s="48">
        <v>543.18600000000004</v>
      </c>
    </row>
    <row r="177" spans="1:19" ht="14" thickBot="1" x14ac:dyDescent="0.2">
      <c r="A177" s="143"/>
      <c r="B177" s="141"/>
      <c r="C177" s="9" t="s">
        <v>19</v>
      </c>
      <c r="D177" s="39">
        <f t="shared" si="36"/>
        <v>414.11412000000001</v>
      </c>
      <c r="E177" s="108"/>
      <c r="F177" s="95"/>
      <c r="G177" s="95"/>
      <c r="H177" s="95"/>
      <c r="I177" s="95"/>
      <c r="J177" s="95"/>
      <c r="K177" s="95"/>
      <c r="L177" s="95"/>
      <c r="M177" s="95"/>
      <c r="N177" s="95"/>
      <c r="O177" s="101"/>
      <c r="P177" s="67">
        <f t="shared" si="37"/>
        <v>0</v>
      </c>
      <c r="R177" s="48">
        <v>667.92600000000004</v>
      </c>
    </row>
    <row r="178" spans="1:19" ht="15" thickTop="1" thickBot="1" x14ac:dyDescent="0.2">
      <c r="A178" s="51"/>
      <c r="B178" s="21"/>
      <c r="C178" s="2"/>
      <c r="D178" s="34" t="str">
        <f t="shared" si="36"/>
        <v/>
      </c>
      <c r="E178" s="60"/>
      <c r="R178" s="48">
        <v>0</v>
      </c>
    </row>
    <row r="179" spans="1:19" ht="52" customHeight="1" thickTop="1" thickBot="1" x14ac:dyDescent="0.2">
      <c r="A179" s="143" t="e" vm="21">
        <v>#VALUE!</v>
      </c>
      <c r="B179" s="136" t="s">
        <v>173</v>
      </c>
      <c r="C179" s="137"/>
      <c r="D179" s="138"/>
      <c r="E179" s="152" t="s">
        <v>48</v>
      </c>
      <c r="F179" s="153"/>
      <c r="G179" s="153"/>
      <c r="H179" s="153"/>
      <c r="I179" s="153"/>
      <c r="J179" s="153"/>
      <c r="K179" s="153"/>
      <c r="L179" s="153"/>
      <c r="M179" s="153"/>
      <c r="N179" s="153"/>
      <c r="O179" s="153"/>
      <c r="P179" s="78"/>
      <c r="R179">
        <v>0</v>
      </c>
    </row>
    <row r="180" spans="1:19" ht="14" thickTop="1" x14ac:dyDescent="0.15">
      <c r="A180" s="143"/>
      <c r="B180" s="139" t="s">
        <v>6</v>
      </c>
      <c r="C180" s="5" t="s">
        <v>9</v>
      </c>
      <c r="D180" s="37">
        <f t="shared" ref="D180:D186" si="38">IF(R180&gt;0,R180*$R$2,"")</f>
        <v>179.28540000000004</v>
      </c>
      <c r="E180" s="88"/>
      <c r="F180" s="89"/>
      <c r="G180" s="89"/>
      <c r="H180" s="89"/>
      <c r="I180" s="89"/>
      <c r="J180" s="89"/>
      <c r="K180" s="89"/>
      <c r="L180" s="89"/>
      <c r="M180" s="89"/>
      <c r="N180" s="89"/>
      <c r="O180" s="90"/>
      <c r="P180" s="62">
        <f t="shared" ref="P180:P185" si="39">SUM(E180:O180)*D180</f>
        <v>0</v>
      </c>
      <c r="R180" s="48">
        <v>289.17000000000007</v>
      </c>
      <c r="S180" t="s">
        <v>135</v>
      </c>
    </row>
    <row r="181" spans="1:19" ht="13" x14ac:dyDescent="0.15">
      <c r="A181" s="143"/>
      <c r="B181" s="140"/>
      <c r="C181" s="7" t="s">
        <v>10</v>
      </c>
      <c r="D181" s="38">
        <f t="shared" si="38"/>
        <v>239.04720000000003</v>
      </c>
      <c r="E181" s="107"/>
      <c r="F181" s="92"/>
      <c r="G181" s="92"/>
      <c r="H181" s="92"/>
      <c r="I181" s="92"/>
      <c r="J181" s="92"/>
      <c r="K181" s="92"/>
      <c r="L181" s="92"/>
      <c r="M181" s="92"/>
      <c r="N181" s="92"/>
      <c r="O181" s="93"/>
      <c r="P181" s="63">
        <f t="shared" si="39"/>
        <v>0</v>
      </c>
      <c r="R181" s="48">
        <v>385.56000000000006</v>
      </c>
    </row>
    <row r="182" spans="1:19" ht="14" thickBot="1" x14ac:dyDescent="0.2">
      <c r="A182" s="143"/>
      <c r="B182" s="141"/>
      <c r="C182" s="9" t="s">
        <v>19</v>
      </c>
      <c r="D182" s="39">
        <f t="shared" si="38"/>
        <v>322.71372000000002</v>
      </c>
      <c r="E182" s="108"/>
      <c r="F182" s="95"/>
      <c r="G182" s="95"/>
      <c r="H182" s="95"/>
      <c r="I182" s="95"/>
      <c r="J182" s="95"/>
      <c r="K182" s="95"/>
      <c r="L182" s="95"/>
      <c r="M182" s="95"/>
      <c r="N182" s="95"/>
      <c r="O182" s="96"/>
      <c r="P182" s="63">
        <f t="shared" si="39"/>
        <v>0</v>
      </c>
      <c r="R182" s="48">
        <v>520.50600000000009</v>
      </c>
    </row>
    <row r="183" spans="1:19" ht="14" thickTop="1" x14ac:dyDescent="0.15">
      <c r="A183" s="143"/>
      <c r="B183" s="142" t="s">
        <v>11</v>
      </c>
      <c r="C183" s="11" t="s">
        <v>9</v>
      </c>
      <c r="D183" s="40">
        <f t="shared" si="38"/>
        <v>231.31332000000003</v>
      </c>
      <c r="E183" s="109"/>
      <c r="F183" s="98"/>
      <c r="G183" s="98"/>
      <c r="H183" s="98"/>
      <c r="I183" s="98"/>
      <c r="J183" s="98"/>
      <c r="K183" s="98"/>
      <c r="L183" s="98"/>
      <c r="M183" s="98"/>
      <c r="N183" s="98"/>
      <c r="O183" s="99"/>
      <c r="P183" s="66">
        <f t="shared" si="39"/>
        <v>0</v>
      </c>
      <c r="R183" s="48">
        <v>373.08600000000007</v>
      </c>
    </row>
    <row r="184" spans="1:19" ht="13" x14ac:dyDescent="0.15">
      <c r="A184" s="143"/>
      <c r="B184" s="140"/>
      <c r="C184" s="7" t="s">
        <v>10</v>
      </c>
      <c r="D184" s="38">
        <f t="shared" si="38"/>
        <v>308.65212000000002</v>
      </c>
      <c r="E184" s="107"/>
      <c r="F184" s="92"/>
      <c r="G184" s="92"/>
      <c r="H184" s="92"/>
      <c r="I184" s="92"/>
      <c r="J184" s="92"/>
      <c r="K184" s="92"/>
      <c r="L184" s="92"/>
      <c r="M184" s="92"/>
      <c r="N184" s="92"/>
      <c r="O184" s="100"/>
      <c r="P184" s="66">
        <f t="shared" si="39"/>
        <v>0</v>
      </c>
      <c r="R184" s="48">
        <v>497.82600000000002</v>
      </c>
    </row>
    <row r="185" spans="1:19" ht="14" thickBot="1" x14ac:dyDescent="0.2">
      <c r="A185" s="143"/>
      <c r="B185" s="141"/>
      <c r="C185" s="9" t="s">
        <v>19</v>
      </c>
      <c r="D185" s="39">
        <f t="shared" si="38"/>
        <v>414.11412000000001</v>
      </c>
      <c r="E185" s="108"/>
      <c r="F185" s="95"/>
      <c r="G185" s="95"/>
      <c r="H185" s="95"/>
      <c r="I185" s="95"/>
      <c r="J185" s="95"/>
      <c r="K185" s="95"/>
      <c r="L185" s="95"/>
      <c r="M185" s="95"/>
      <c r="N185" s="95"/>
      <c r="O185" s="101"/>
      <c r="P185" s="67">
        <f t="shared" si="39"/>
        <v>0</v>
      </c>
      <c r="R185" s="48">
        <v>667.92600000000004</v>
      </c>
    </row>
    <row r="186" spans="1:19" ht="15" thickTop="1" thickBot="1" x14ac:dyDescent="0.2">
      <c r="A186" s="51"/>
      <c r="D186" s="34" t="str">
        <f t="shared" si="38"/>
        <v/>
      </c>
      <c r="R186" s="48">
        <v>0</v>
      </c>
    </row>
    <row r="187" spans="1:19" ht="34" customHeight="1" thickTop="1" thickBot="1" x14ac:dyDescent="0.2">
      <c r="A187" s="143" t="e" vm="22">
        <v>#VALUE!</v>
      </c>
      <c r="B187" s="136" t="s">
        <v>174</v>
      </c>
      <c r="C187" s="137"/>
      <c r="D187" s="138"/>
      <c r="E187" s="152" t="s">
        <v>49</v>
      </c>
      <c r="F187" s="153"/>
      <c r="G187" s="153"/>
      <c r="H187" s="153"/>
      <c r="I187" s="153"/>
      <c r="J187" s="153"/>
      <c r="K187" s="153"/>
      <c r="L187" s="153"/>
      <c r="M187" s="153"/>
      <c r="N187" s="153"/>
      <c r="O187" s="153"/>
      <c r="P187" s="78"/>
      <c r="R187">
        <v>0</v>
      </c>
    </row>
    <row r="188" spans="1:19" ht="14" thickTop="1" x14ac:dyDescent="0.15">
      <c r="A188" s="143"/>
      <c r="B188" s="139" t="s">
        <v>6</v>
      </c>
      <c r="C188" s="6" t="s">
        <v>50</v>
      </c>
      <c r="D188" s="37">
        <f>IF(R188&gt;0,R188*$R$2,"")</f>
        <v>133.58520000000001</v>
      </c>
      <c r="E188" s="88"/>
      <c r="F188" s="89"/>
      <c r="G188" s="89"/>
      <c r="H188" s="89"/>
      <c r="I188" s="89"/>
      <c r="J188" s="89"/>
      <c r="K188" s="89"/>
      <c r="L188" s="89"/>
      <c r="M188" s="89"/>
      <c r="N188" s="89"/>
      <c r="O188" s="104"/>
      <c r="P188" s="65">
        <f t="shared" ref="P188:P191" si="40">SUM(E188:O188)*D188</f>
        <v>0</v>
      </c>
      <c r="R188" s="48">
        <v>215.46000000000004</v>
      </c>
      <c r="S188" t="s">
        <v>136</v>
      </c>
    </row>
    <row r="189" spans="1:19" ht="14" thickBot="1" x14ac:dyDescent="0.2">
      <c r="A189" s="143"/>
      <c r="B189" s="141"/>
      <c r="C189" s="10" t="s">
        <v>51</v>
      </c>
      <c r="D189" s="39">
        <f>IF(R189&gt;0,R189*$R$2,"")</f>
        <v>279.82584000000003</v>
      </c>
      <c r="E189" s="108"/>
      <c r="F189" s="95"/>
      <c r="G189" s="95"/>
      <c r="H189" s="95"/>
      <c r="I189" s="95"/>
      <c r="J189" s="95"/>
      <c r="K189" s="95"/>
      <c r="L189" s="95"/>
      <c r="M189" s="95"/>
      <c r="N189" s="95"/>
      <c r="O189" s="101"/>
      <c r="P189" s="67">
        <f t="shared" si="40"/>
        <v>0</v>
      </c>
      <c r="R189" s="48">
        <v>451.33200000000005</v>
      </c>
    </row>
    <row r="190" spans="1:19" ht="14" thickTop="1" x14ac:dyDescent="0.15">
      <c r="A190" s="143"/>
      <c r="B190" s="142" t="s">
        <v>11</v>
      </c>
      <c r="C190" s="12" t="s">
        <v>50</v>
      </c>
      <c r="D190" s="40">
        <f>IF(R190&gt;0,R190*$R$2,"")</f>
        <v>173.66076000000001</v>
      </c>
      <c r="E190" s="109"/>
      <c r="F190" s="98"/>
      <c r="G190" s="98"/>
      <c r="H190" s="98"/>
      <c r="I190" s="98"/>
      <c r="J190" s="98"/>
      <c r="K190" s="98"/>
      <c r="L190" s="98"/>
      <c r="M190" s="98"/>
      <c r="N190" s="98"/>
      <c r="O190" s="99"/>
      <c r="P190" s="70">
        <f t="shared" si="40"/>
        <v>0</v>
      </c>
      <c r="R190" s="48">
        <v>280.09800000000001</v>
      </c>
    </row>
    <row r="191" spans="1:19" ht="14" thickBot="1" x14ac:dyDescent="0.2">
      <c r="A191" s="143"/>
      <c r="B191" s="141"/>
      <c r="C191" s="10" t="s">
        <v>51</v>
      </c>
      <c r="D191" s="39">
        <f>IF(R191&gt;0,R191*$R$2,"")</f>
        <v>373.33548000000002</v>
      </c>
      <c r="E191" s="108"/>
      <c r="F191" s="95"/>
      <c r="G191" s="95"/>
      <c r="H191" s="95"/>
      <c r="I191" s="95"/>
      <c r="J191" s="95"/>
      <c r="K191" s="95"/>
      <c r="L191" s="95"/>
      <c r="M191" s="95"/>
      <c r="N191" s="95"/>
      <c r="O191" s="101"/>
      <c r="P191" s="67">
        <f t="shared" si="40"/>
        <v>0</v>
      </c>
      <c r="R191" s="48">
        <v>602.154</v>
      </c>
    </row>
    <row r="192" spans="1:19" ht="15" thickTop="1" thickBot="1" x14ac:dyDescent="0.2">
      <c r="A192" s="51"/>
      <c r="B192" s="21"/>
      <c r="C192" s="1"/>
      <c r="D192" s="34" t="str">
        <f>IF(R192&gt;0,R192*$R$2,"")</f>
        <v/>
      </c>
      <c r="E192" s="58"/>
      <c r="R192" s="48">
        <v>0</v>
      </c>
    </row>
    <row r="193" spans="1:19" ht="39" customHeight="1" thickTop="1" thickBot="1" x14ac:dyDescent="0.2">
      <c r="A193" s="143" t="e" vm="23">
        <v>#VALUE!</v>
      </c>
      <c r="B193" s="136" t="s">
        <v>175</v>
      </c>
      <c r="C193" s="137"/>
      <c r="D193" s="138"/>
      <c r="E193" s="152" t="s">
        <v>52</v>
      </c>
      <c r="F193" s="153"/>
      <c r="G193" s="153"/>
      <c r="H193" s="153"/>
      <c r="I193" s="153"/>
      <c r="J193" s="153"/>
      <c r="K193" s="153"/>
      <c r="L193" s="153"/>
      <c r="M193" s="153"/>
      <c r="N193" s="153"/>
      <c r="O193" s="153"/>
      <c r="P193" s="78"/>
      <c r="R193">
        <v>0</v>
      </c>
    </row>
    <row r="194" spans="1:19" ht="14" thickTop="1" x14ac:dyDescent="0.15">
      <c r="A194" s="143"/>
      <c r="B194" s="139" t="s">
        <v>17</v>
      </c>
      <c r="C194" s="5" t="s">
        <v>53</v>
      </c>
      <c r="D194" s="37">
        <f>IF(R194&gt;0,R194*$R$2,"")</f>
        <v>110.38356</v>
      </c>
      <c r="E194" s="88"/>
      <c r="F194" s="89"/>
      <c r="G194" s="89"/>
      <c r="H194" s="89"/>
      <c r="I194" s="89"/>
      <c r="J194" s="89"/>
      <c r="K194" s="89"/>
      <c r="L194" s="89"/>
      <c r="M194" s="89"/>
      <c r="N194" s="89"/>
      <c r="O194" s="104"/>
      <c r="P194" s="65">
        <f t="shared" ref="P194:P197" si="41">SUM(E194:O194)*D194</f>
        <v>0</v>
      </c>
      <c r="R194" s="48">
        <v>178.03800000000001</v>
      </c>
      <c r="S194" t="s">
        <v>137</v>
      </c>
    </row>
    <row r="195" spans="1:19" ht="14" thickBot="1" x14ac:dyDescent="0.2">
      <c r="A195" s="143"/>
      <c r="B195" s="141"/>
      <c r="C195" s="9" t="s">
        <v>54</v>
      </c>
      <c r="D195" s="39">
        <f>IF(R195&gt;0,R195*$R$2,"")</f>
        <v>181.39464000000004</v>
      </c>
      <c r="E195" s="108"/>
      <c r="F195" s="95"/>
      <c r="G195" s="95"/>
      <c r="H195" s="95"/>
      <c r="I195" s="95"/>
      <c r="J195" s="95"/>
      <c r="K195" s="95"/>
      <c r="L195" s="95"/>
      <c r="M195" s="95"/>
      <c r="N195" s="95"/>
      <c r="O195" s="101"/>
      <c r="P195" s="67">
        <f t="shared" si="41"/>
        <v>0</v>
      </c>
      <c r="R195" s="48">
        <v>292.57200000000006</v>
      </c>
    </row>
    <row r="196" spans="1:19" ht="14" thickTop="1" x14ac:dyDescent="0.15">
      <c r="A196" s="143"/>
      <c r="B196" s="142" t="s">
        <v>11</v>
      </c>
      <c r="C196" s="11" t="s">
        <v>53</v>
      </c>
      <c r="D196" s="40">
        <f>IF(R196&gt;0,R196*$R$2,"")</f>
        <v>149.05296000000001</v>
      </c>
      <c r="E196" s="109"/>
      <c r="F196" s="98"/>
      <c r="G196" s="98"/>
      <c r="H196" s="98"/>
      <c r="I196" s="98"/>
      <c r="J196" s="98"/>
      <c r="K196" s="98"/>
      <c r="L196" s="98"/>
      <c r="M196" s="98"/>
      <c r="N196" s="98"/>
      <c r="O196" s="99"/>
      <c r="P196" s="70">
        <f t="shared" si="41"/>
        <v>0</v>
      </c>
      <c r="R196" s="48">
        <v>240.40800000000002</v>
      </c>
    </row>
    <row r="197" spans="1:19" ht="14" thickBot="1" x14ac:dyDescent="0.2">
      <c r="A197" s="143"/>
      <c r="B197" s="141"/>
      <c r="C197" s="9" t="s">
        <v>54</v>
      </c>
      <c r="D197" s="39">
        <f>IF(R197&gt;0,R197*$R$2,"")</f>
        <v>239.04720000000003</v>
      </c>
      <c r="E197" s="108"/>
      <c r="F197" s="95"/>
      <c r="G197" s="95"/>
      <c r="H197" s="95"/>
      <c r="I197" s="95"/>
      <c r="J197" s="95"/>
      <c r="K197" s="95"/>
      <c r="L197" s="95"/>
      <c r="M197" s="95"/>
      <c r="N197" s="95"/>
      <c r="O197" s="101"/>
      <c r="P197" s="67">
        <f t="shared" si="41"/>
        <v>0</v>
      </c>
      <c r="R197" s="48">
        <v>385.56000000000006</v>
      </c>
    </row>
    <row r="198" spans="1:19" ht="15" thickTop="1" thickBot="1" x14ac:dyDescent="0.2">
      <c r="A198" s="51"/>
      <c r="D198" s="34" t="str">
        <f>IF(R198&gt;0,R198*$R$2,"")</f>
        <v/>
      </c>
      <c r="R198" s="48">
        <v>0</v>
      </c>
    </row>
    <row r="199" spans="1:19" ht="48" customHeight="1" thickTop="1" thickBot="1" x14ac:dyDescent="0.2">
      <c r="A199" s="143" t="e" vm="24">
        <v>#VALUE!</v>
      </c>
      <c r="B199" s="136" t="s">
        <v>176</v>
      </c>
      <c r="C199" s="137"/>
      <c r="D199" s="138"/>
      <c r="E199" s="152" t="s">
        <v>55</v>
      </c>
      <c r="F199" s="153"/>
      <c r="G199" s="153"/>
      <c r="H199" s="153"/>
      <c r="I199" s="153"/>
      <c r="J199" s="153"/>
      <c r="K199" s="153"/>
      <c r="L199" s="153"/>
      <c r="M199" s="153"/>
      <c r="N199" s="153"/>
      <c r="O199" s="153"/>
      <c r="P199" s="78"/>
      <c r="R199">
        <v>0</v>
      </c>
    </row>
    <row r="200" spans="1:19" ht="14" thickTop="1" x14ac:dyDescent="0.15">
      <c r="A200" s="143"/>
      <c r="B200" s="139" t="s">
        <v>17</v>
      </c>
      <c r="C200" s="5" t="s">
        <v>53</v>
      </c>
      <c r="D200" s="37">
        <f>IF(R200&gt;0,R200*$R$2,"")</f>
        <v>110.38356</v>
      </c>
      <c r="E200" s="88"/>
      <c r="F200" s="89"/>
      <c r="G200" s="89"/>
      <c r="H200" s="89"/>
      <c r="I200" s="89"/>
      <c r="J200" s="89"/>
      <c r="K200" s="89"/>
      <c r="L200" s="89"/>
      <c r="M200" s="89"/>
      <c r="N200" s="89"/>
      <c r="O200" s="104"/>
      <c r="P200" s="65">
        <f t="shared" ref="P200:P203" si="42">SUM(E200:O200)*D200</f>
        <v>0</v>
      </c>
      <c r="R200" s="48">
        <v>178.03800000000001</v>
      </c>
      <c r="S200" t="s">
        <v>138</v>
      </c>
    </row>
    <row r="201" spans="1:19" ht="14" thickBot="1" x14ac:dyDescent="0.2">
      <c r="A201" s="143"/>
      <c r="B201" s="141"/>
      <c r="C201" s="9" t="s">
        <v>54</v>
      </c>
      <c r="D201" s="39">
        <f>IF(R201&gt;0,R201*$R$2,"")</f>
        <v>181.39464000000004</v>
      </c>
      <c r="E201" s="108"/>
      <c r="F201" s="95"/>
      <c r="G201" s="95"/>
      <c r="H201" s="95"/>
      <c r="I201" s="95"/>
      <c r="J201" s="95"/>
      <c r="K201" s="95"/>
      <c r="L201" s="95"/>
      <c r="M201" s="95"/>
      <c r="N201" s="95"/>
      <c r="O201" s="101"/>
      <c r="P201" s="67">
        <f t="shared" si="42"/>
        <v>0</v>
      </c>
      <c r="R201" s="48">
        <v>292.57200000000006</v>
      </c>
    </row>
    <row r="202" spans="1:19" ht="14" thickTop="1" x14ac:dyDescent="0.15">
      <c r="A202" s="143"/>
      <c r="B202" s="142" t="s">
        <v>11</v>
      </c>
      <c r="C202" s="11" t="s">
        <v>53</v>
      </c>
      <c r="D202" s="40">
        <f>IF(R202&gt;0,R202*$R$2,"")</f>
        <v>149.05296000000001</v>
      </c>
      <c r="E202" s="109"/>
      <c r="F202" s="98"/>
      <c r="G202" s="98"/>
      <c r="H202" s="98"/>
      <c r="I202" s="98"/>
      <c r="J202" s="98"/>
      <c r="K202" s="98"/>
      <c r="L202" s="98"/>
      <c r="M202" s="98"/>
      <c r="N202" s="98"/>
      <c r="O202" s="99"/>
      <c r="P202" s="70">
        <f t="shared" si="42"/>
        <v>0</v>
      </c>
      <c r="R202" s="48">
        <v>240.40800000000002</v>
      </c>
    </row>
    <row r="203" spans="1:19" ht="14" thickBot="1" x14ac:dyDescent="0.2">
      <c r="A203" s="143"/>
      <c r="B203" s="141"/>
      <c r="C203" s="9" t="s">
        <v>54</v>
      </c>
      <c r="D203" s="39">
        <f>IF(R203&gt;0,R203*$R$2,"")</f>
        <v>239.04720000000003</v>
      </c>
      <c r="E203" s="108"/>
      <c r="F203" s="95"/>
      <c r="G203" s="95"/>
      <c r="H203" s="95"/>
      <c r="I203" s="95"/>
      <c r="J203" s="95"/>
      <c r="K203" s="95"/>
      <c r="L203" s="95"/>
      <c r="M203" s="95"/>
      <c r="N203" s="95"/>
      <c r="O203" s="101"/>
      <c r="P203" s="67">
        <f t="shared" si="42"/>
        <v>0</v>
      </c>
      <c r="R203" s="48">
        <v>385.56000000000006</v>
      </c>
    </row>
    <row r="204" spans="1:19" ht="15" thickTop="1" thickBot="1" x14ac:dyDescent="0.2">
      <c r="A204" s="51"/>
      <c r="B204" s="21"/>
      <c r="C204" s="1"/>
      <c r="D204" s="34" t="str">
        <f>IF(R204&gt;0,R204*$R$2,"")</f>
        <v/>
      </c>
      <c r="E204" s="58"/>
      <c r="R204" s="48">
        <v>0</v>
      </c>
    </row>
    <row r="205" spans="1:19" ht="47" customHeight="1" thickTop="1" thickBot="1" x14ac:dyDescent="0.2">
      <c r="A205" s="143" t="e" vm="25">
        <v>#VALUE!</v>
      </c>
      <c r="B205" s="136" t="s">
        <v>177</v>
      </c>
      <c r="C205" s="137"/>
      <c r="D205" s="138"/>
      <c r="E205" s="152" t="s">
        <v>56</v>
      </c>
      <c r="F205" s="153"/>
      <c r="G205" s="153"/>
      <c r="H205" s="153"/>
      <c r="I205" s="153"/>
      <c r="J205" s="153"/>
      <c r="K205" s="153"/>
      <c r="L205" s="153"/>
      <c r="M205" s="153"/>
      <c r="N205" s="153"/>
      <c r="O205" s="153"/>
      <c r="P205" s="78"/>
      <c r="R205">
        <v>0</v>
      </c>
    </row>
    <row r="206" spans="1:19" ht="14" thickTop="1" x14ac:dyDescent="0.15">
      <c r="A206" s="143"/>
      <c r="B206" s="139" t="s">
        <v>17</v>
      </c>
      <c r="C206" s="5" t="s">
        <v>53</v>
      </c>
      <c r="D206" s="37">
        <f>IF(R206&gt;0,R206*$R$2,"")</f>
        <v>110.38356</v>
      </c>
      <c r="E206" s="88"/>
      <c r="F206" s="89"/>
      <c r="G206" s="89"/>
      <c r="H206" s="89"/>
      <c r="I206" s="89"/>
      <c r="J206" s="89"/>
      <c r="K206" s="89"/>
      <c r="L206" s="89"/>
      <c r="M206" s="89"/>
      <c r="N206" s="89"/>
      <c r="O206" s="104"/>
      <c r="P206" s="65">
        <f t="shared" ref="P206:P209" si="43">SUM(E206:O206)*D206</f>
        <v>0</v>
      </c>
      <c r="R206" s="48">
        <v>178.03800000000001</v>
      </c>
      <c r="S206" t="s">
        <v>139</v>
      </c>
    </row>
    <row r="207" spans="1:19" ht="14" thickBot="1" x14ac:dyDescent="0.2">
      <c r="A207" s="143"/>
      <c r="B207" s="141"/>
      <c r="C207" s="9" t="s">
        <v>54</v>
      </c>
      <c r="D207" s="39">
        <f>IF(R207&gt;0,R207*$R$2,"")</f>
        <v>181.39464000000004</v>
      </c>
      <c r="E207" s="108"/>
      <c r="F207" s="95"/>
      <c r="G207" s="95"/>
      <c r="H207" s="95"/>
      <c r="I207" s="95"/>
      <c r="J207" s="95"/>
      <c r="K207" s="95"/>
      <c r="L207" s="95"/>
      <c r="M207" s="95"/>
      <c r="N207" s="95"/>
      <c r="O207" s="101"/>
      <c r="P207" s="67">
        <f t="shared" si="43"/>
        <v>0</v>
      </c>
      <c r="R207" s="48">
        <v>292.57200000000006</v>
      </c>
    </row>
    <row r="208" spans="1:19" ht="14" thickTop="1" x14ac:dyDescent="0.15">
      <c r="A208" s="143"/>
      <c r="B208" s="139" t="s">
        <v>11</v>
      </c>
      <c r="C208" s="5" t="s">
        <v>53</v>
      </c>
      <c r="D208" s="40">
        <f>IF(R208&gt;0,R208*$R$2,"")</f>
        <v>149.05296000000001</v>
      </c>
      <c r="E208" s="88"/>
      <c r="F208" s="89"/>
      <c r="G208" s="89"/>
      <c r="H208" s="89"/>
      <c r="I208" s="89"/>
      <c r="J208" s="89"/>
      <c r="K208" s="89"/>
      <c r="L208" s="89"/>
      <c r="M208" s="89"/>
      <c r="N208" s="89"/>
      <c r="O208" s="104"/>
      <c r="P208" s="65">
        <f t="shared" si="43"/>
        <v>0</v>
      </c>
      <c r="R208" s="48">
        <v>240.40800000000002</v>
      </c>
    </row>
    <row r="209" spans="1:19" ht="14" thickBot="1" x14ac:dyDescent="0.2">
      <c r="A209" s="143"/>
      <c r="B209" s="141"/>
      <c r="C209" s="9" t="s">
        <v>54</v>
      </c>
      <c r="D209" s="39">
        <f>IF(R209&gt;0,R209*$R$2,"")</f>
        <v>239.04720000000003</v>
      </c>
      <c r="E209" s="108"/>
      <c r="F209" s="95"/>
      <c r="G209" s="95"/>
      <c r="H209" s="95"/>
      <c r="I209" s="95"/>
      <c r="J209" s="95"/>
      <c r="K209" s="95"/>
      <c r="L209" s="95"/>
      <c r="M209" s="95"/>
      <c r="N209" s="95"/>
      <c r="O209" s="101"/>
      <c r="P209" s="67">
        <f t="shared" si="43"/>
        <v>0</v>
      </c>
      <c r="R209" s="48">
        <v>385.56000000000006</v>
      </c>
    </row>
    <row r="210" spans="1:19" ht="15" thickTop="1" thickBot="1" x14ac:dyDescent="0.2">
      <c r="A210" s="51"/>
      <c r="D210" s="34" t="str">
        <f>IF(R210&gt;0,R210*$R$2,"")</f>
        <v/>
      </c>
      <c r="R210" s="48">
        <v>0</v>
      </c>
    </row>
    <row r="211" spans="1:19" ht="29" customHeight="1" thickTop="1" thickBot="1" x14ac:dyDescent="0.2">
      <c r="A211" s="143" t="e" vm="26">
        <v>#VALUE!</v>
      </c>
      <c r="B211" s="144" t="s">
        <v>178</v>
      </c>
      <c r="C211" s="147"/>
      <c r="D211" s="148"/>
      <c r="E211" s="152" t="s">
        <v>57</v>
      </c>
      <c r="F211" s="153"/>
      <c r="G211" s="153"/>
      <c r="H211" s="153"/>
      <c r="I211" s="153"/>
      <c r="J211" s="153"/>
      <c r="K211" s="153"/>
      <c r="L211" s="153"/>
      <c r="M211" s="153"/>
      <c r="N211" s="153"/>
      <c r="O211" s="153"/>
      <c r="P211" s="78"/>
      <c r="R211">
        <v>0</v>
      </c>
    </row>
    <row r="212" spans="1:19" ht="14" thickTop="1" x14ac:dyDescent="0.15">
      <c r="A212" s="143"/>
      <c r="B212" s="139" t="s">
        <v>17</v>
      </c>
      <c r="C212" s="6" t="s">
        <v>53</v>
      </c>
      <c r="D212" s="37">
        <f>IF(R212&gt;0,R212*$R$2,"")</f>
        <v>99.837360000000018</v>
      </c>
      <c r="E212" s="88"/>
      <c r="F212" s="89"/>
      <c r="G212" s="89"/>
      <c r="H212" s="89"/>
      <c r="I212" s="89"/>
      <c r="J212" s="89"/>
      <c r="K212" s="89"/>
      <c r="L212" s="89"/>
      <c r="M212" s="89"/>
      <c r="N212" s="89"/>
      <c r="O212" s="104"/>
      <c r="P212" s="65">
        <f t="shared" ref="P212:P215" si="44">SUM(E212:O212)*D212</f>
        <v>0</v>
      </c>
      <c r="R212" s="48">
        <v>161.02800000000002</v>
      </c>
      <c r="S212" t="s">
        <v>140</v>
      </c>
    </row>
    <row r="213" spans="1:19" ht="14" thickBot="1" x14ac:dyDescent="0.2">
      <c r="A213" s="143"/>
      <c r="B213" s="141"/>
      <c r="C213" s="10" t="s">
        <v>54</v>
      </c>
      <c r="D213" s="39">
        <f>IF(R213&gt;0,R213*$R$2,"")</f>
        <v>156.78684000000001</v>
      </c>
      <c r="E213" s="108"/>
      <c r="F213" s="95"/>
      <c r="G213" s="95"/>
      <c r="H213" s="95"/>
      <c r="I213" s="95"/>
      <c r="J213" s="95"/>
      <c r="K213" s="95"/>
      <c r="L213" s="95"/>
      <c r="M213" s="95"/>
      <c r="N213" s="95"/>
      <c r="O213" s="101"/>
      <c r="P213" s="67">
        <f t="shared" si="44"/>
        <v>0</v>
      </c>
      <c r="R213" s="48">
        <v>252.88200000000001</v>
      </c>
    </row>
    <row r="214" spans="1:19" ht="14" thickTop="1" x14ac:dyDescent="0.15">
      <c r="A214" s="143"/>
      <c r="B214" s="139" t="s">
        <v>11</v>
      </c>
      <c r="C214" s="6" t="s">
        <v>53</v>
      </c>
      <c r="D214" s="40">
        <f>IF(R214&gt;0,R214*$R$2,"")</f>
        <v>129.36672000000002</v>
      </c>
      <c r="E214" s="88"/>
      <c r="F214" s="89"/>
      <c r="G214" s="89"/>
      <c r="H214" s="89"/>
      <c r="I214" s="89"/>
      <c r="J214" s="89"/>
      <c r="K214" s="89"/>
      <c r="L214" s="89"/>
      <c r="M214" s="89"/>
      <c r="N214" s="89"/>
      <c r="O214" s="104"/>
      <c r="P214" s="65">
        <f t="shared" si="44"/>
        <v>0</v>
      </c>
      <c r="R214" s="48">
        <v>208.65600000000003</v>
      </c>
    </row>
    <row r="215" spans="1:19" ht="14" thickBot="1" x14ac:dyDescent="0.2">
      <c r="A215" s="143"/>
      <c r="B215" s="141"/>
      <c r="C215" s="10" t="s">
        <v>54</v>
      </c>
      <c r="D215" s="39">
        <f>IF(R215&gt;0,R215*$R$2,"")</f>
        <v>203.89320000000004</v>
      </c>
      <c r="E215" s="108"/>
      <c r="F215" s="95"/>
      <c r="G215" s="95"/>
      <c r="H215" s="95"/>
      <c r="I215" s="95"/>
      <c r="J215" s="95"/>
      <c r="K215" s="95"/>
      <c r="L215" s="95"/>
      <c r="M215" s="95"/>
      <c r="N215" s="95"/>
      <c r="O215" s="101"/>
      <c r="P215" s="67">
        <f t="shared" si="44"/>
        <v>0</v>
      </c>
      <c r="R215" s="48">
        <v>328.86000000000007</v>
      </c>
    </row>
    <row r="216" spans="1:19" ht="15" thickTop="1" thickBot="1" x14ac:dyDescent="0.2">
      <c r="A216" s="51"/>
      <c r="B216" s="21"/>
      <c r="C216" s="1"/>
      <c r="D216" s="34" t="str">
        <f>IF(R216&gt;0,R216*$R$2,"")</f>
        <v/>
      </c>
      <c r="R216" s="48">
        <v>0</v>
      </c>
    </row>
    <row r="217" spans="1:19" ht="46" customHeight="1" thickTop="1" thickBot="1" x14ac:dyDescent="0.2">
      <c r="A217" s="143" t="e" vm="27">
        <v>#VALUE!</v>
      </c>
      <c r="B217" s="144" t="s">
        <v>179</v>
      </c>
      <c r="C217" s="147"/>
      <c r="D217" s="148"/>
      <c r="E217" s="152" t="s">
        <v>58</v>
      </c>
      <c r="F217" s="153"/>
      <c r="G217" s="153"/>
      <c r="H217" s="153"/>
      <c r="I217" s="153"/>
      <c r="J217" s="153"/>
      <c r="K217" s="153"/>
      <c r="L217" s="153"/>
      <c r="M217" s="153"/>
      <c r="N217" s="153"/>
      <c r="O217" s="153"/>
      <c r="P217" s="78"/>
      <c r="R217">
        <v>0</v>
      </c>
    </row>
    <row r="218" spans="1:19" ht="14" thickTop="1" x14ac:dyDescent="0.15">
      <c r="A218" s="143"/>
      <c r="B218" s="139" t="s">
        <v>17</v>
      </c>
      <c r="C218" s="6" t="s">
        <v>53</v>
      </c>
      <c r="D218" s="37">
        <f>IF(R218&gt;0,R218*$R$2,"")</f>
        <v>99.837360000000018</v>
      </c>
      <c r="E218" s="88"/>
      <c r="F218" s="89"/>
      <c r="G218" s="89"/>
      <c r="H218" s="89"/>
      <c r="I218" s="89"/>
      <c r="J218" s="89"/>
      <c r="K218" s="89"/>
      <c r="L218" s="89"/>
      <c r="M218" s="89"/>
      <c r="N218" s="89"/>
      <c r="O218" s="104"/>
      <c r="P218" s="65">
        <f t="shared" ref="P218:P221" si="45">SUM(E218:O218)*D218</f>
        <v>0</v>
      </c>
      <c r="R218" s="48">
        <v>161.02800000000002</v>
      </c>
      <c r="S218" t="s">
        <v>141</v>
      </c>
    </row>
    <row r="219" spans="1:19" ht="14" thickBot="1" x14ac:dyDescent="0.2">
      <c r="A219" s="143"/>
      <c r="B219" s="141"/>
      <c r="C219" s="10" t="s">
        <v>54</v>
      </c>
      <c r="D219" s="39">
        <f>IF(R219&gt;0,R219*$R$2,"")</f>
        <v>156.78684000000001</v>
      </c>
      <c r="E219" s="108"/>
      <c r="F219" s="95"/>
      <c r="G219" s="95"/>
      <c r="H219" s="95"/>
      <c r="I219" s="95"/>
      <c r="J219" s="95"/>
      <c r="K219" s="95"/>
      <c r="L219" s="95"/>
      <c r="M219" s="95"/>
      <c r="N219" s="95"/>
      <c r="O219" s="101"/>
      <c r="P219" s="66">
        <f t="shared" si="45"/>
        <v>0</v>
      </c>
      <c r="R219" s="48">
        <v>252.88200000000001</v>
      </c>
    </row>
    <row r="220" spans="1:19" ht="14" thickTop="1" x14ac:dyDescent="0.15">
      <c r="A220" s="143"/>
      <c r="B220" s="142" t="s">
        <v>11</v>
      </c>
      <c r="C220" s="12" t="s">
        <v>53</v>
      </c>
      <c r="D220" s="40">
        <f>IF(R220&gt;0,R220*$R$2,"")</f>
        <v>129.36672000000002</v>
      </c>
      <c r="E220" s="109"/>
      <c r="F220" s="98"/>
      <c r="G220" s="98"/>
      <c r="H220" s="98"/>
      <c r="I220" s="98"/>
      <c r="J220" s="98"/>
      <c r="K220" s="98"/>
      <c r="L220" s="98"/>
      <c r="M220" s="98"/>
      <c r="N220" s="98"/>
      <c r="O220" s="99"/>
      <c r="P220" s="66">
        <f t="shared" si="45"/>
        <v>0</v>
      </c>
      <c r="R220" s="48">
        <v>208.65600000000003</v>
      </c>
    </row>
    <row r="221" spans="1:19" ht="14" thickBot="1" x14ac:dyDescent="0.2">
      <c r="A221" s="143"/>
      <c r="B221" s="141"/>
      <c r="C221" s="10" t="s">
        <v>54</v>
      </c>
      <c r="D221" s="39">
        <f>IF(R221&gt;0,R221*$R$2,"")</f>
        <v>203.89320000000004</v>
      </c>
      <c r="E221" s="108"/>
      <c r="F221" s="95"/>
      <c r="G221" s="95"/>
      <c r="H221" s="95"/>
      <c r="I221" s="95"/>
      <c r="J221" s="95"/>
      <c r="K221" s="95"/>
      <c r="L221" s="95"/>
      <c r="M221" s="95"/>
      <c r="N221" s="95"/>
      <c r="O221" s="101"/>
      <c r="P221" s="67">
        <f t="shared" si="45"/>
        <v>0</v>
      </c>
      <c r="R221" s="48">
        <v>328.86000000000007</v>
      </c>
    </row>
    <row r="222" spans="1:19" ht="15" thickTop="1" thickBot="1" x14ac:dyDescent="0.2">
      <c r="A222" s="51"/>
      <c r="B222" s="21"/>
      <c r="C222" s="1"/>
      <c r="D222" s="34" t="str">
        <f>IF(R222&gt;0,R222*$R$2,"")</f>
        <v/>
      </c>
      <c r="E222" s="58"/>
      <c r="R222" s="48">
        <v>0</v>
      </c>
    </row>
    <row r="223" spans="1:19" ht="43" customHeight="1" thickTop="1" thickBot="1" x14ac:dyDescent="0.2">
      <c r="A223" s="143" t="e" vm="28">
        <v>#VALUE!</v>
      </c>
      <c r="B223" s="144" t="s">
        <v>180</v>
      </c>
      <c r="C223" s="147"/>
      <c r="D223" s="148"/>
      <c r="E223" s="152" t="s">
        <v>59</v>
      </c>
      <c r="F223" s="153"/>
      <c r="G223" s="153"/>
      <c r="H223" s="153"/>
      <c r="I223" s="153"/>
      <c r="J223" s="153"/>
      <c r="K223" s="153"/>
      <c r="L223" s="153"/>
      <c r="M223" s="153"/>
      <c r="N223" s="153"/>
      <c r="O223" s="153"/>
      <c r="P223" s="78"/>
      <c r="R223">
        <v>0</v>
      </c>
    </row>
    <row r="224" spans="1:19" ht="14" thickTop="1" x14ac:dyDescent="0.15">
      <c r="A224" s="143"/>
      <c r="B224" s="139" t="s">
        <v>17</v>
      </c>
      <c r="C224" s="6" t="s">
        <v>53</v>
      </c>
      <c r="D224" s="37">
        <f>IF(R224&gt;0,R224*$R$2,"")</f>
        <v>99.837360000000018</v>
      </c>
      <c r="E224" s="88"/>
      <c r="F224" s="89"/>
      <c r="G224" s="89"/>
      <c r="H224" s="89"/>
      <c r="I224" s="89"/>
      <c r="J224" s="89"/>
      <c r="K224" s="89"/>
      <c r="L224" s="89"/>
      <c r="M224" s="89"/>
      <c r="N224" s="89"/>
      <c r="O224" s="104"/>
      <c r="P224" s="65">
        <f t="shared" ref="P224:P227" si="46">SUM(E224:O224)*D224</f>
        <v>0</v>
      </c>
      <c r="R224" s="48">
        <v>161.02800000000002</v>
      </c>
      <c r="S224" t="s">
        <v>142</v>
      </c>
    </row>
    <row r="225" spans="1:19" ht="14" thickBot="1" x14ac:dyDescent="0.2">
      <c r="A225" s="143"/>
      <c r="B225" s="141"/>
      <c r="C225" s="10" t="s">
        <v>54</v>
      </c>
      <c r="D225" s="39">
        <f>IF(R225&gt;0,R225*$R$2,"")</f>
        <v>156.78684000000001</v>
      </c>
      <c r="E225" s="108"/>
      <c r="F225" s="95"/>
      <c r="G225" s="95"/>
      <c r="H225" s="95"/>
      <c r="I225" s="95"/>
      <c r="J225" s="95"/>
      <c r="K225" s="95"/>
      <c r="L225" s="95"/>
      <c r="M225" s="95"/>
      <c r="N225" s="95"/>
      <c r="O225" s="101"/>
      <c r="P225" s="66">
        <f t="shared" si="46"/>
        <v>0</v>
      </c>
      <c r="R225" s="48">
        <v>252.88200000000001</v>
      </c>
    </row>
    <row r="226" spans="1:19" ht="14" thickTop="1" x14ac:dyDescent="0.15">
      <c r="A226" s="143"/>
      <c r="B226" s="142" t="s">
        <v>11</v>
      </c>
      <c r="C226" s="12" t="s">
        <v>53</v>
      </c>
      <c r="D226" s="40">
        <f>IF(R226&gt;0,R226*$R$2,"")</f>
        <v>129.36672000000002</v>
      </c>
      <c r="E226" s="109"/>
      <c r="F226" s="98"/>
      <c r="G226" s="98"/>
      <c r="H226" s="98"/>
      <c r="I226" s="98"/>
      <c r="J226" s="98"/>
      <c r="K226" s="98"/>
      <c r="L226" s="98"/>
      <c r="M226" s="98"/>
      <c r="N226" s="98"/>
      <c r="O226" s="99"/>
      <c r="P226" s="66">
        <f t="shared" si="46"/>
        <v>0</v>
      </c>
      <c r="R226" s="48">
        <v>208.65600000000003</v>
      </c>
    </row>
    <row r="227" spans="1:19" ht="14" thickBot="1" x14ac:dyDescent="0.2">
      <c r="A227" s="143"/>
      <c r="B227" s="141"/>
      <c r="C227" s="10" t="s">
        <v>54</v>
      </c>
      <c r="D227" s="39">
        <f>IF(R227&gt;0,R227*$R$2,"")</f>
        <v>203.89320000000004</v>
      </c>
      <c r="E227" s="108"/>
      <c r="F227" s="95"/>
      <c r="G227" s="95"/>
      <c r="H227" s="95"/>
      <c r="I227" s="95"/>
      <c r="J227" s="95"/>
      <c r="K227" s="95"/>
      <c r="L227" s="95"/>
      <c r="M227" s="95"/>
      <c r="N227" s="95"/>
      <c r="O227" s="101"/>
      <c r="P227" s="67">
        <f t="shared" si="46"/>
        <v>0</v>
      </c>
      <c r="R227" s="48">
        <v>328.86000000000007</v>
      </c>
    </row>
    <row r="228" spans="1:19" ht="15" thickTop="1" thickBot="1" x14ac:dyDescent="0.2">
      <c r="A228" s="51"/>
      <c r="D228" s="34" t="str">
        <f>IF(R228&gt;0,R228*$R$2,"")</f>
        <v/>
      </c>
      <c r="R228" s="48">
        <v>0</v>
      </c>
    </row>
    <row r="229" spans="1:19" ht="37" customHeight="1" thickTop="1" thickBot="1" x14ac:dyDescent="0.2">
      <c r="A229" s="143" t="e" vm="29">
        <v>#VALUE!</v>
      </c>
      <c r="B229" s="144" t="s">
        <v>181</v>
      </c>
      <c r="C229" s="147"/>
      <c r="D229" s="148"/>
      <c r="E229" s="152" t="s">
        <v>60</v>
      </c>
      <c r="F229" s="153"/>
      <c r="G229" s="153"/>
      <c r="H229" s="153"/>
      <c r="I229" s="153"/>
      <c r="J229" s="153"/>
      <c r="K229" s="153"/>
      <c r="L229" s="153"/>
      <c r="M229" s="153"/>
      <c r="N229" s="153"/>
      <c r="O229" s="153"/>
      <c r="P229" s="78"/>
      <c r="R229">
        <v>0</v>
      </c>
    </row>
    <row r="230" spans="1:19" ht="14" thickTop="1" x14ac:dyDescent="0.15">
      <c r="A230" s="143"/>
      <c r="B230" s="139" t="s">
        <v>6</v>
      </c>
      <c r="C230" s="6" t="s">
        <v>53</v>
      </c>
      <c r="D230" s="37">
        <f>IF(R230&gt;0,R230*$R$2,"")</f>
        <v>118.11744</v>
      </c>
      <c r="E230" s="88"/>
      <c r="F230" s="89"/>
      <c r="G230" s="89"/>
      <c r="H230" s="89"/>
      <c r="I230" s="89"/>
      <c r="J230" s="89"/>
      <c r="K230" s="89"/>
      <c r="L230" s="89"/>
      <c r="M230" s="89"/>
      <c r="N230" s="89"/>
      <c r="O230" s="104"/>
      <c r="P230" s="65">
        <f t="shared" ref="P230:P233" si="47">SUM(E230:O230)*D230</f>
        <v>0</v>
      </c>
      <c r="R230" s="48">
        <v>190.512</v>
      </c>
      <c r="S230" t="s">
        <v>143</v>
      </c>
    </row>
    <row r="231" spans="1:19" ht="14" thickBot="1" x14ac:dyDescent="0.2">
      <c r="A231" s="143"/>
      <c r="B231" s="141"/>
      <c r="C231" s="10" t="s">
        <v>61</v>
      </c>
      <c r="D231" s="39">
        <f>IF(R231&gt;0,R231*$R$2,"")</f>
        <v>298.10592000000003</v>
      </c>
      <c r="E231" s="108"/>
      <c r="F231" s="95"/>
      <c r="G231" s="95"/>
      <c r="H231" s="95"/>
      <c r="I231" s="95"/>
      <c r="J231" s="95"/>
      <c r="K231" s="95"/>
      <c r="L231" s="95"/>
      <c r="M231" s="95"/>
      <c r="N231" s="95"/>
      <c r="O231" s="101"/>
      <c r="P231" s="66">
        <f t="shared" si="47"/>
        <v>0</v>
      </c>
      <c r="R231" s="48">
        <v>480.81600000000003</v>
      </c>
    </row>
    <row r="232" spans="1:19" ht="14" thickTop="1" x14ac:dyDescent="0.15">
      <c r="A232" s="143"/>
      <c r="B232" s="142" t="s">
        <v>11</v>
      </c>
      <c r="C232" s="12" t="s">
        <v>53</v>
      </c>
      <c r="D232" s="40">
        <f>IF(R232&gt;0,R232*$R$2,"")</f>
        <v>163.81764000000001</v>
      </c>
      <c r="E232" s="109"/>
      <c r="F232" s="98"/>
      <c r="G232" s="98"/>
      <c r="H232" s="98"/>
      <c r="I232" s="98"/>
      <c r="J232" s="98"/>
      <c r="K232" s="98"/>
      <c r="L232" s="98"/>
      <c r="M232" s="98"/>
      <c r="N232" s="98"/>
      <c r="O232" s="99"/>
      <c r="P232" s="66">
        <f t="shared" si="47"/>
        <v>0</v>
      </c>
      <c r="R232" s="48">
        <v>264.22200000000004</v>
      </c>
    </row>
    <row r="233" spans="1:19" ht="14" thickBot="1" x14ac:dyDescent="0.2">
      <c r="A233" s="143"/>
      <c r="B233" s="141"/>
      <c r="C233" s="10" t="s">
        <v>61</v>
      </c>
      <c r="D233" s="39">
        <f>IF(R233&gt;0,R233*$R$2,"")</f>
        <v>391.61556000000002</v>
      </c>
      <c r="E233" s="108"/>
      <c r="F233" s="95"/>
      <c r="G233" s="95"/>
      <c r="H233" s="95"/>
      <c r="I233" s="95"/>
      <c r="J233" s="95"/>
      <c r="K233" s="95"/>
      <c r="L233" s="95"/>
      <c r="M233" s="95"/>
      <c r="N233" s="95"/>
      <c r="O233" s="101"/>
      <c r="P233" s="67">
        <f t="shared" si="47"/>
        <v>0</v>
      </c>
      <c r="R233" s="48">
        <v>631.63800000000003</v>
      </c>
    </row>
    <row r="234" spans="1:19" ht="15" thickTop="1" thickBot="1" x14ac:dyDescent="0.2">
      <c r="A234" s="51"/>
      <c r="D234" s="34" t="str">
        <f>IF(R234&gt;0,R234*$R$2,"")</f>
        <v/>
      </c>
      <c r="R234" s="48">
        <v>0</v>
      </c>
    </row>
    <row r="235" spans="1:19" ht="37" customHeight="1" thickTop="1" thickBot="1" x14ac:dyDescent="0.2">
      <c r="A235" s="143" t="e" vm="30">
        <v>#VALUE!</v>
      </c>
      <c r="B235" s="136" t="s">
        <v>182</v>
      </c>
      <c r="C235" s="137"/>
      <c r="D235" s="138"/>
      <c r="E235" s="152" t="s">
        <v>62</v>
      </c>
      <c r="F235" s="153"/>
      <c r="G235" s="153"/>
      <c r="H235" s="153"/>
      <c r="I235" s="153"/>
      <c r="J235" s="153"/>
      <c r="K235" s="153"/>
      <c r="L235" s="153"/>
      <c r="M235" s="153"/>
      <c r="N235" s="153"/>
      <c r="O235" s="153"/>
      <c r="P235" s="78"/>
      <c r="R235">
        <v>0</v>
      </c>
    </row>
    <row r="236" spans="1:19" ht="15" thickTop="1" thickBot="1" x14ac:dyDescent="0.2">
      <c r="A236" s="143"/>
      <c r="B236" s="14" t="s">
        <v>63</v>
      </c>
      <c r="C236" s="15" t="s">
        <v>62</v>
      </c>
      <c r="D236" s="42">
        <f>IF(R236&gt;0,R236*$R$2,"")</f>
        <v>137.80368000000001</v>
      </c>
      <c r="E236" s="110"/>
      <c r="F236" s="111"/>
      <c r="G236" s="111"/>
      <c r="H236" s="111"/>
      <c r="I236" s="111"/>
      <c r="J236" s="111"/>
      <c r="K236" s="111"/>
      <c r="L236" s="111"/>
      <c r="M236" s="111"/>
      <c r="N236" s="111"/>
      <c r="O236" s="112"/>
      <c r="P236" s="74">
        <f t="shared" ref="P236:P237" si="48">SUM(E236:O236)*D236</f>
        <v>0</v>
      </c>
      <c r="R236" s="48">
        <v>222.26400000000001</v>
      </c>
      <c r="S236" t="s">
        <v>144</v>
      </c>
    </row>
    <row r="237" spans="1:19" ht="15" thickTop="1" thickBot="1" x14ac:dyDescent="0.2">
      <c r="A237" s="143"/>
      <c r="B237" s="16" t="s">
        <v>64</v>
      </c>
      <c r="C237" s="17" t="s">
        <v>62</v>
      </c>
      <c r="D237" s="43">
        <f>IF(R237&gt;0,R237*$R$2,"")</f>
        <v>177.17616000000001</v>
      </c>
      <c r="E237" s="113"/>
      <c r="F237" s="114"/>
      <c r="G237" s="114"/>
      <c r="H237" s="114"/>
      <c r="I237" s="114"/>
      <c r="J237" s="114"/>
      <c r="K237" s="114"/>
      <c r="L237" s="114"/>
      <c r="M237" s="114"/>
      <c r="N237" s="114"/>
      <c r="O237" s="115"/>
      <c r="P237" s="75">
        <f t="shared" si="48"/>
        <v>0</v>
      </c>
      <c r="R237" s="48">
        <v>285.76800000000003</v>
      </c>
    </row>
    <row r="238" spans="1:19" ht="15" thickTop="1" thickBot="1" x14ac:dyDescent="0.2">
      <c r="A238" s="51"/>
      <c r="D238" s="34" t="str">
        <f>IF(R238&gt;0,R238*$R$2,"")</f>
        <v/>
      </c>
      <c r="R238" s="48">
        <v>0</v>
      </c>
    </row>
    <row r="239" spans="1:19" ht="37" customHeight="1" thickTop="1" thickBot="1" x14ac:dyDescent="0.2">
      <c r="A239" s="143" t="e" vm="31">
        <v>#VALUE!</v>
      </c>
      <c r="B239" s="136" t="s">
        <v>183</v>
      </c>
      <c r="C239" s="137"/>
      <c r="D239" s="138"/>
      <c r="E239" s="152" t="s">
        <v>65</v>
      </c>
      <c r="F239" s="153"/>
      <c r="G239" s="153"/>
      <c r="H239" s="153"/>
      <c r="I239" s="153"/>
      <c r="J239" s="153"/>
      <c r="K239" s="153"/>
      <c r="L239" s="153"/>
      <c r="M239" s="153"/>
      <c r="N239" s="153"/>
      <c r="O239" s="153"/>
      <c r="P239" s="78"/>
      <c r="R239">
        <v>0</v>
      </c>
    </row>
    <row r="240" spans="1:19" ht="15" thickTop="1" thickBot="1" x14ac:dyDescent="0.2">
      <c r="A240" s="143"/>
      <c r="B240" s="14" t="s">
        <v>63</v>
      </c>
      <c r="C240" s="15" t="s">
        <v>9</v>
      </c>
      <c r="D240" s="42">
        <f>IF(R240&gt;0,R240*$R$2,"")</f>
        <v>120.22668</v>
      </c>
      <c r="E240" s="110"/>
      <c r="F240" s="111"/>
      <c r="G240" s="111"/>
      <c r="H240" s="111"/>
      <c r="I240" s="111"/>
      <c r="J240" s="111"/>
      <c r="K240" s="111"/>
      <c r="L240" s="111"/>
      <c r="M240" s="111"/>
      <c r="N240" s="111"/>
      <c r="O240" s="112"/>
      <c r="P240" s="74">
        <f t="shared" ref="P240:P241" si="49">SUM(E240:O240)*D240</f>
        <v>0</v>
      </c>
      <c r="R240" s="48">
        <v>193.91400000000002</v>
      </c>
      <c r="S240" t="s">
        <v>145</v>
      </c>
    </row>
    <row r="241" spans="1:19" ht="15" thickTop="1" thickBot="1" x14ac:dyDescent="0.2">
      <c r="A241" s="143"/>
      <c r="B241" s="16" t="s">
        <v>64</v>
      </c>
      <c r="C241" s="17" t="s">
        <v>9</v>
      </c>
      <c r="D241" s="43">
        <f>IF(R241&gt;0,R241*$R$2,"")</f>
        <v>156.78684000000001</v>
      </c>
      <c r="E241" s="113"/>
      <c r="F241" s="114"/>
      <c r="G241" s="114"/>
      <c r="H241" s="114"/>
      <c r="I241" s="114"/>
      <c r="J241" s="114"/>
      <c r="K241" s="114"/>
      <c r="L241" s="114"/>
      <c r="M241" s="114"/>
      <c r="N241" s="114"/>
      <c r="O241" s="115"/>
      <c r="P241" s="75">
        <f t="shared" si="49"/>
        <v>0</v>
      </c>
      <c r="R241" s="48">
        <v>252.88200000000001</v>
      </c>
    </row>
    <row r="242" spans="1:19" ht="15" thickTop="1" thickBot="1" x14ac:dyDescent="0.2">
      <c r="A242" s="51"/>
      <c r="D242" s="34" t="str">
        <f>IF(R242&gt;0,R242*$R$2,"")</f>
        <v/>
      </c>
      <c r="R242" s="48">
        <v>0</v>
      </c>
    </row>
    <row r="243" spans="1:19" ht="35" customHeight="1" thickTop="1" thickBot="1" x14ac:dyDescent="0.2">
      <c r="A243" s="143" t="e" vm="32">
        <v>#VALUE!</v>
      </c>
      <c r="B243" s="144" t="s">
        <v>184</v>
      </c>
      <c r="C243" s="147"/>
      <c r="D243" s="148"/>
      <c r="E243" s="152" t="s">
        <v>66</v>
      </c>
      <c r="F243" s="153"/>
      <c r="G243" s="153"/>
      <c r="H243" s="153"/>
      <c r="I243" s="153"/>
      <c r="J243" s="153"/>
      <c r="K243" s="153"/>
      <c r="L243" s="153"/>
      <c r="M243" s="153"/>
      <c r="N243" s="153"/>
      <c r="O243" s="153"/>
      <c r="P243" s="78"/>
      <c r="R243">
        <v>0</v>
      </c>
    </row>
    <row r="244" spans="1:19" ht="14" thickTop="1" x14ac:dyDescent="0.15">
      <c r="A244" s="143"/>
      <c r="B244" s="139" t="s">
        <v>17</v>
      </c>
      <c r="C244" s="5" t="s">
        <v>53</v>
      </c>
      <c r="D244" s="35">
        <f>IF(R244&gt;0,R244*$R$2,"")</f>
        <v>161.70839999999998</v>
      </c>
      <c r="E244" s="97"/>
      <c r="F244" s="89"/>
      <c r="G244" s="89"/>
      <c r="H244" s="89"/>
      <c r="I244" s="89"/>
      <c r="J244" s="89"/>
      <c r="K244" s="89"/>
      <c r="L244" s="89"/>
      <c r="M244" s="89"/>
      <c r="N244" s="89"/>
      <c r="O244" s="90"/>
      <c r="P244" s="62">
        <f t="shared" ref="P244:P247" si="50">SUM(E244:O244)*D244</f>
        <v>0</v>
      </c>
      <c r="R244" s="48">
        <v>260.82</v>
      </c>
      <c r="S244" t="s">
        <v>146</v>
      </c>
    </row>
    <row r="245" spans="1:19" ht="14" thickBot="1" x14ac:dyDescent="0.2">
      <c r="A245" s="143"/>
      <c r="B245" s="141"/>
      <c r="C245" s="9" t="s">
        <v>54</v>
      </c>
      <c r="D245" s="32">
        <f>IF(R245&gt;0,R245*$R$2,"")</f>
        <v>226.39176000000006</v>
      </c>
      <c r="E245" s="94"/>
      <c r="F245" s="95"/>
      <c r="G245" s="95"/>
      <c r="H245" s="95"/>
      <c r="I245" s="95"/>
      <c r="J245" s="95"/>
      <c r="K245" s="95"/>
      <c r="L245" s="95"/>
      <c r="M245" s="95"/>
      <c r="N245" s="95"/>
      <c r="O245" s="96"/>
      <c r="P245" s="72">
        <f t="shared" si="50"/>
        <v>0</v>
      </c>
      <c r="R245" s="48">
        <v>365.14800000000008</v>
      </c>
    </row>
    <row r="246" spans="1:19" ht="14" thickTop="1" x14ac:dyDescent="0.15">
      <c r="A246" s="143"/>
      <c r="B246" s="142" t="s">
        <v>11</v>
      </c>
      <c r="C246" s="11" t="s">
        <v>53</v>
      </c>
      <c r="D246" s="33">
        <f>IF(R246&gt;0,R246*$R$2,"")</f>
        <v>206.00244000000001</v>
      </c>
      <c r="E246" s="116"/>
      <c r="F246" s="98"/>
      <c r="G246" s="98"/>
      <c r="H246" s="98"/>
      <c r="I246" s="98"/>
      <c r="J246" s="98"/>
      <c r="K246" s="98"/>
      <c r="L246" s="98"/>
      <c r="M246" s="98"/>
      <c r="N246" s="98"/>
      <c r="O246" s="117"/>
      <c r="P246" s="76">
        <f t="shared" si="50"/>
        <v>0</v>
      </c>
      <c r="R246" s="48">
        <v>332.262</v>
      </c>
    </row>
    <row r="247" spans="1:19" ht="14" thickBot="1" x14ac:dyDescent="0.2">
      <c r="A247" s="143"/>
      <c r="B247" s="141"/>
      <c r="C247" s="9" t="s">
        <v>54</v>
      </c>
      <c r="D247" s="32">
        <f>IF(R247&gt;0,R247*$R$2,"")</f>
        <v>298.10592000000003</v>
      </c>
      <c r="E247" s="94"/>
      <c r="F247" s="95"/>
      <c r="G247" s="95"/>
      <c r="H247" s="95"/>
      <c r="I247" s="95"/>
      <c r="J247" s="95"/>
      <c r="K247" s="95"/>
      <c r="L247" s="95"/>
      <c r="M247" s="95"/>
      <c r="N247" s="95"/>
      <c r="O247" s="96"/>
      <c r="P247" s="72">
        <f t="shared" si="50"/>
        <v>0</v>
      </c>
      <c r="R247" s="48">
        <v>480.81600000000003</v>
      </c>
    </row>
    <row r="248" spans="1:19" ht="15" thickTop="1" thickBot="1" x14ac:dyDescent="0.2">
      <c r="A248" s="51"/>
      <c r="D248" s="34" t="str">
        <f>IF(R248&gt;0,R248*$R$2,"")</f>
        <v/>
      </c>
      <c r="R248" s="48">
        <v>0</v>
      </c>
    </row>
    <row r="249" spans="1:19" ht="30" customHeight="1" thickTop="1" thickBot="1" x14ac:dyDescent="0.2">
      <c r="A249" s="143" t="e" vm="33">
        <v>#VALUE!</v>
      </c>
      <c r="B249" s="144" t="s">
        <v>185</v>
      </c>
      <c r="C249" s="147"/>
      <c r="D249" s="148"/>
      <c r="E249" s="152" t="s">
        <v>67</v>
      </c>
      <c r="F249" s="153"/>
      <c r="G249" s="153"/>
      <c r="H249" s="153"/>
      <c r="I249" s="153"/>
      <c r="J249" s="153"/>
      <c r="K249" s="153"/>
      <c r="L249" s="153"/>
      <c r="M249" s="153"/>
      <c r="N249" s="153"/>
      <c r="O249" s="153"/>
      <c r="P249" s="78"/>
      <c r="R249">
        <v>0</v>
      </c>
    </row>
    <row r="250" spans="1:19" ht="14" thickTop="1" x14ac:dyDescent="0.15">
      <c r="A250" s="143"/>
      <c r="B250" s="139" t="s">
        <v>17</v>
      </c>
      <c r="C250" s="5" t="s">
        <v>68</v>
      </c>
      <c r="D250" s="37">
        <f t="shared" ref="D250:D256" si="51">IF(R250&gt;0,R250*$R$2,"")</f>
        <v>106.86816000000002</v>
      </c>
      <c r="E250" s="97"/>
      <c r="F250" s="89"/>
      <c r="G250" s="89"/>
      <c r="H250" s="89"/>
      <c r="I250" s="89"/>
      <c r="J250" s="89"/>
      <c r="K250" s="89"/>
      <c r="L250" s="89"/>
      <c r="M250" s="89"/>
      <c r="N250" s="89"/>
      <c r="O250" s="90"/>
      <c r="P250" s="62">
        <f t="shared" ref="P250:P255" si="52">SUM(E250:O250)*D250</f>
        <v>0</v>
      </c>
      <c r="R250" s="48">
        <v>172.36800000000002</v>
      </c>
      <c r="S250" t="s">
        <v>147</v>
      </c>
    </row>
    <row r="251" spans="1:19" ht="13" x14ac:dyDescent="0.15">
      <c r="A251" s="143"/>
      <c r="B251" s="140"/>
      <c r="C251" s="7" t="s">
        <v>69</v>
      </c>
      <c r="D251" s="38">
        <f t="shared" si="51"/>
        <v>106.86816000000002</v>
      </c>
      <c r="E251" s="91"/>
      <c r="F251" s="92"/>
      <c r="G251" s="92"/>
      <c r="H251" s="92"/>
      <c r="I251" s="92"/>
      <c r="J251" s="92"/>
      <c r="K251" s="92"/>
      <c r="L251" s="92"/>
      <c r="M251" s="92"/>
      <c r="N251" s="92"/>
      <c r="O251" s="93"/>
      <c r="P251" s="63">
        <f t="shared" si="52"/>
        <v>0</v>
      </c>
      <c r="R251" s="48">
        <v>172.36800000000002</v>
      </c>
    </row>
    <row r="252" spans="1:19" ht="14" thickBot="1" x14ac:dyDescent="0.2">
      <c r="A252" s="143"/>
      <c r="B252" s="141"/>
      <c r="C252" s="9" t="s">
        <v>70</v>
      </c>
      <c r="D252" s="39">
        <f t="shared" si="51"/>
        <v>106.86816000000002</v>
      </c>
      <c r="E252" s="94"/>
      <c r="F252" s="95"/>
      <c r="G252" s="95"/>
      <c r="H252" s="95"/>
      <c r="I252" s="95"/>
      <c r="J252" s="95"/>
      <c r="K252" s="95"/>
      <c r="L252" s="95"/>
      <c r="M252" s="95"/>
      <c r="N252" s="95"/>
      <c r="O252" s="96"/>
      <c r="P252" s="72">
        <f t="shared" si="52"/>
        <v>0</v>
      </c>
      <c r="R252" s="48">
        <v>172.36800000000002</v>
      </c>
    </row>
    <row r="253" spans="1:19" ht="14" thickTop="1" x14ac:dyDescent="0.15">
      <c r="A253" s="143"/>
      <c r="B253" s="142" t="s">
        <v>24</v>
      </c>
      <c r="C253" s="11" t="s">
        <v>68</v>
      </c>
      <c r="D253" s="40">
        <f t="shared" si="51"/>
        <v>136.39752000000001</v>
      </c>
      <c r="E253" s="116"/>
      <c r="F253" s="98"/>
      <c r="G253" s="98"/>
      <c r="H253" s="98"/>
      <c r="I253" s="98"/>
      <c r="J253" s="98"/>
      <c r="K253" s="98"/>
      <c r="L253" s="98"/>
      <c r="M253" s="98"/>
      <c r="N253" s="98"/>
      <c r="O253" s="117"/>
      <c r="P253" s="76">
        <f t="shared" si="52"/>
        <v>0</v>
      </c>
      <c r="R253" s="48">
        <v>219.99600000000001</v>
      </c>
    </row>
    <row r="254" spans="1:19" ht="13" x14ac:dyDescent="0.15">
      <c r="A254" s="143"/>
      <c r="B254" s="140"/>
      <c r="C254" s="7" t="s">
        <v>69</v>
      </c>
      <c r="D254" s="38">
        <f t="shared" si="51"/>
        <v>136.39752000000001</v>
      </c>
      <c r="E254" s="91"/>
      <c r="F254" s="92"/>
      <c r="G254" s="92"/>
      <c r="H254" s="92"/>
      <c r="I254" s="92"/>
      <c r="J254" s="92"/>
      <c r="K254" s="92"/>
      <c r="L254" s="92"/>
      <c r="M254" s="92"/>
      <c r="N254" s="92"/>
      <c r="O254" s="93"/>
      <c r="P254" s="63">
        <f t="shared" si="52"/>
        <v>0</v>
      </c>
      <c r="R254" s="48">
        <v>219.99600000000001</v>
      </c>
    </row>
    <row r="255" spans="1:19" ht="14" thickBot="1" x14ac:dyDescent="0.2">
      <c r="A255" s="143"/>
      <c r="B255" s="141"/>
      <c r="C255" s="9" t="s">
        <v>70</v>
      </c>
      <c r="D255" s="39">
        <f t="shared" si="51"/>
        <v>136.39752000000001</v>
      </c>
      <c r="E255" s="94"/>
      <c r="F255" s="95"/>
      <c r="G255" s="95"/>
      <c r="H255" s="95"/>
      <c r="I255" s="95"/>
      <c r="J255" s="95"/>
      <c r="K255" s="95"/>
      <c r="L255" s="95"/>
      <c r="M255" s="95"/>
      <c r="N255" s="95"/>
      <c r="O255" s="96"/>
      <c r="P255" s="72">
        <f t="shared" si="52"/>
        <v>0</v>
      </c>
      <c r="R255" s="48">
        <v>219.99600000000001</v>
      </c>
    </row>
    <row r="256" spans="1:19" ht="15" thickTop="1" thickBot="1" x14ac:dyDescent="0.2">
      <c r="A256" s="51"/>
      <c r="B256" s="21"/>
      <c r="C256" s="1"/>
      <c r="D256" s="34" t="str">
        <f t="shared" si="51"/>
        <v/>
      </c>
      <c r="E256" s="58"/>
      <c r="R256" s="48">
        <v>0</v>
      </c>
    </row>
    <row r="257" spans="1:19" ht="69" customHeight="1" thickTop="1" thickBot="1" x14ac:dyDescent="0.2">
      <c r="A257" s="143" t="e" vm="34">
        <v>#VALUE!</v>
      </c>
      <c r="B257" s="144" t="s">
        <v>186</v>
      </c>
      <c r="C257" s="147"/>
      <c r="D257" s="148"/>
      <c r="E257" s="152" t="s">
        <v>71</v>
      </c>
      <c r="F257" s="153"/>
      <c r="G257" s="153"/>
      <c r="H257" s="153"/>
      <c r="I257" s="153"/>
      <c r="J257" s="153"/>
      <c r="K257" s="153"/>
      <c r="L257" s="153"/>
      <c r="M257" s="153"/>
      <c r="N257" s="153"/>
      <c r="O257" s="153"/>
      <c r="P257" s="78"/>
      <c r="R257">
        <v>0</v>
      </c>
    </row>
    <row r="258" spans="1:19" ht="14" thickTop="1" x14ac:dyDescent="0.15">
      <c r="A258" s="143"/>
      <c r="B258" s="142" t="s">
        <v>6</v>
      </c>
      <c r="C258" s="11" t="s">
        <v>7</v>
      </c>
      <c r="D258" s="37">
        <f t="shared" ref="D258:D266" si="53">IF(R258&gt;0,R258*$R$2,"")</f>
        <v>35.154000000000003</v>
      </c>
      <c r="E258" s="88"/>
      <c r="F258" s="89"/>
      <c r="G258" s="89"/>
      <c r="H258" s="89"/>
      <c r="I258" s="89"/>
      <c r="J258" s="89"/>
      <c r="K258" s="89"/>
      <c r="L258" s="89"/>
      <c r="M258" s="98"/>
      <c r="N258" s="98"/>
      <c r="O258" s="99"/>
      <c r="P258" s="65">
        <f t="shared" ref="P258:P265" si="54">SUM(E258:O258)*D258</f>
        <v>0</v>
      </c>
      <c r="R258" s="48">
        <v>56.7</v>
      </c>
      <c r="S258" t="s">
        <v>148</v>
      </c>
    </row>
    <row r="259" spans="1:19" ht="13" x14ac:dyDescent="0.15">
      <c r="A259" s="143"/>
      <c r="B259" s="140"/>
      <c r="C259" s="7" t="s">
        <v>8</v>
      </c>
      <c r="D259" s="38">
        <f t="shared" si="53"/>
        <v>72.417240000000007</v>
      </c>
      <c r="E259" s="107"/>
      <c r="F259" s="92"/>
      <c r="G259" s="92"/>
      <c r="H259" s="92"/>
      <c r="I259" s="92"/>
      <c r="J259" s="92"/>
      <c r="K259" s="92"/>
      <c r="L259" s="92"/>
      <c r="M259" s="92"/>
      <c r="N259" s="92"/>
      <c r="O259" s="100"/>
      <c r="P259" s="66">
        <f t="shared" si="54"/>
        <v>0</v>
      </c>
      <c r="R259" s="48">
        <v>116.80200000000002</v>
      </c>
    </row>
    <row r="260" spans="1:19" ht="13" x14ac:dyDescent="0.15">
      <c r="A260" s="143"/>
      <c r="B260" s="140"/>
      <c r="C260" s="7" t="s">
        <v>9</v>
      </c>
      <c r="D260" s="38">
        <f t="shared" si="53"/>
        <v>102.64968000000002</v>
      </c>
      <c r="E260" s="107"/>
      <c r="F260" s="92"/>
      <c r="G260" s="92"/>
      <c r="H260" s="92"/>
      <c r="I260" s="92"/>
      <c r="J260" s="92"/>
      <c r="K260" s="92"/>
      <c r="L260" s="92"/>
      <c r="M260" s="92"/>
      <c r="N260" s="92"/>
      <c r="O260" s="100"/>
      <c r="P260" s="66">
        <f t="shared" si="54"/>
        <v>0</v>
      </c>
      <c r="R260" s="48">
        <v>165.56400000000002</v>
      </c>
    </row>
    <row r="261" spans="1:19" ht="14" thickBot="1" x14ac:dyDescent="0.2">
      <c r="A261" s="143"/>
      <c r="B261" s="159"/>
      <c r="C261" s="18" t="s">
        <v>10</v>
      </c>
      <c r="D261" s="39">
        <f t="shared" si="53"/>
        <v>149.05296000000001</v>
      </c>
      <c r="E261" s="118"/>
      <c r="F261" s="102"/>
      <c r="G261" s="102"/>
      <c r="H261" s="102"/>
      <c r="I261" s="102"/>
      <c r="J261" s="102"/>
      <c r="K261" s="102"/>
      <c r="L261" s="102"/>
      <c r="M261" s="102"/>
      <c r="N261" s="102"/>
      <c r="O261" s="106"/>
      <c r="P261" s="66">
        <f t="shared" si="54"/>
        <v>0</v>
      </c>
      <c r="R261" s="48">
        <v>240.40800000000002</v>
      </c>
    </row>
    <row r="262" spans="1:19" ht="14" thickTop="1" x14ac:dyDescent="0.15">
      <c r="A262" s="143"/>
      <c r="B262" s="139" t="s">
        <v>11</v>
      </c>
      <c r="C262" s="5" t="s">
        <v>7</v>
      </c>
      <c r="D262" s="40">
        <f t="shared" si="53"/>
        <v>46.403280000000002</v>
      </c>
      <c r="E262" s="88"/>
      <c r="F262" s="89"/>
      <c r="G262" s="89"/>
      <c r="H262" s="89"/>
      <c r="I262" s="89"/>
      <c r="J262" s="89"/>
      <c r="K262" s="89"/>
      <c r="L262" s="89"/>
      <c r="M262" s="89"/>
      <c r="N262" s="89"/>
      <c r="O262" s="90"/>
      <c r="P262" s="63">
        <f t="shared" si="54"/>
        <v>0</v>
      </c>
      <c r="R262" s="48">
        <v>74.844000000000008</v>
      </c>
    </row>
    <row r="263" spans="1:19" ht="13" x14ac:dyDescent="0.15">
      <c r="A263" s="143"/>
      <c r="B263" s="140"/>
      <c r="C263" s="7" t="s">
        <v>8</v>
      </c>
      <c r="D263" s="38">
        <f t="shared" si="53"/>
        <v>94.915800000000019</v>
      </c>
      <c r="E263" s="107"/>
      <c r="F263" s="92"/>
      <c r="G263" s="92"/>
      <c r="H263" s="92"/>
      <c r="I263" s="92"/>
      <c r="J263" s="92"/>
      <c r="K263" s="92"/>
      <c r="L263" s="92"/>
      <c r="M263" s="92"/>
      <c r="N263" s="92"/>
      <c r="O263" s="93"/>
      <c r="P263" s="63">
        <f t="shared" si="54"/>
        <v>0</v>
      </c>
      <c r="R263" s="48">
        <v>153.09000000000003</v>
      </c>
    </row>
    <row r="264" spans="1:19" ht="13" x14ac:dyDescent="0.15">
      <c r="A264" s="143"/>
      <c r="B264" s="140"/>
      <c r="C264" s="7" t="s">
        <v>9</v>
      </c>
      <c r="D264" s="38">
        <f t="shared" si="53"/>
        <v>137.80368000000001</v>
      </c>
      <c r="E264" s="107"/>
      <c r="F264" s="92"/>
      <c r="G264" s="92"/>
      <c r="H264" s="92"/>
      <c r="I264" s="92"/>
      <c r="J264" s="92"/>
      <c r="K264" s="92"/>
      <c r="L264" s="92"/>
      <c r="M264" s="92"/>
      <c r="N264" s="92"/>
      <c r="O264" s="93"/>
      <c r="P264" s="63">
        <f t="shared" si="54"/>
        <v>0</v>
      </c>
      <c r="R264" s="48">
        <v>222.26400000000001</v>
      </c>
    </row>
    <row r="265" spans="1:19" ht="14" thickBot="1" x14ac:dyDescent="0.2">
      <c r="A265" s="143"/>
      <c r="B265" s="141"/>
      <c r="C265" s="9" t="s">
        <v>10</v>
      </c>
      <c r="D265" s="39">
        <f t="shared" si="53"/>
        <v>195.45624000000001</v>
      </c>
      <c r="E265" s="108"/>
      <c r="F265" s="95"/>
      <c r="G265" s="95"/>
      <c r="H265" s="95"/>
      <c r="I265" s="95"/>
      <c r="J265" s="95"/>
      <c r="K265" s="95"/>
      <c r="L265" s="95"/>
      <c r="M265" s="95"/>
      <c r="N265" s="95"/>
      <c r="O265" s="96"/>
      <c r="P265" s="72">
        <f t="shared" si="54"/>
        <v>0</v>
      </c>
      <c r="R265" s="48">
        <v>315.25200000000001</v>
      </c>
    </row>
    <row r="266" spans="1:19" ht="15" thickTop="1" thickBot="1" x14ac:dyDescent="0.2">
      <c r="A266" s="51"/>
      <c r="B266" s="21"/>
      <c r="C266" s="1"/>
      <c r="D266" s="34" t="str">
        <f t="shared" si="53"/>
        <v/>
      </c>
      <c r="E266" s="58"/>
      <c r="R266" s="48">
        <v>0</v>
      </c>
    </row>
    <row r="267" spans="1:19" ht="68" customHeight="1" thickTop="1" thickBot="1" x14ac:dyDescent="0.2">
      <c r="A267" s="143" t="e" vm="35">
        <v>#VALUE!</v>
      </c>
      <c r="B267" s="144" t="s">
        <v>187</v>
      </c>
      <c r="C267" s="147"/>
      <c r="D267" s="148"/>
      <c r="E267" s="152" t="s">
        <v>72</v>
      </c>
      <c r="F267" s="153"/>
      <c r="G267" s="153"/>
      <c r="H267" s="153"/>
      <c r="I267" s="153"/>
      <c r="J267" s="153"/>
      <c r="K267" s="153"/>
      <c r="L267" s="153"/>
      <c r="M267" s="153"/>
      <c r="N267" s="153"/>
      <c r="O267" s="153"/>
      <c r="P267" s="78"/>
      <c r="R267">
        <v>0</v>
      </c>
    </row>
    <row r="268" spans="1:19" ht="14" thickTop="1" x14ac:dyDescent="0.15">
      <c r="A268" s="143"/>
      <c r="B268" s="139" t="s">
        <v>17</v>
      </c>
      <c r="C268" s="5" t="s">
        <v>53</v>
      </c>
      <c r="D268" s="37">
        <f t="shared" ref="D268:D274" si="55">IF(R268&gt;0,R268*$R$2,"")</f>
        <v>33.747840000000004</v>
      </c>
      <c r="E268" s="88"/>
      <c r="F268" s="89"/>
      <c r="G268" s="89"/>
      <c r="H268" s="89"/>
      <c r="I268" s="89"/>
      <c r="J268" s="89"/>
      <c r="K268" s="89"/>
      <c r="L268" s="89"/>
      <c r="M268" s="89"/>
      <c r="N268" s="89"/>
      <c r="O268" s="90"/>
      <c r="P268" s="62">
        <f t="shared" ref="P268:P273" si="56">SUM(E268:O268)*D268</f>
        <v>0</v>
      </c>
      <c r="R268" s="48">
        <v>54.432000000000009</v>
      </c>
      <c r="S268" t="s">
        <v>149</v>
      </c>
    </row>
    <row r="269" spans="1:19" ht="13" x14ac:dyDescent="0.15">
      <c r="A269" s="143"/>
      <c r="B269" s="140"/>
      <c r="C269" s="7" t="s">
        <v>9</v>
      </c>
      <c r="D269" s="38">
        <f t="shared" si="55"/>
        <v>64.683360000000008</v>
      </c>
      <c r="E269" s="107"/>
      <c r="F269" s="92"/>
      <c r="G269" s="92"/>
      <c r="H269" s="92"/>
      <c r="I269" s="92"/>
      <c r="J269" s="92"/>
      <c r="K269" s="92"/>
      <c r="L269" s="92"/>
      <c r="M269" s="92"/>
      <c r="N269" s="92"/>
      <c r="O269" s="93"/>
      <c r="P269" s="63">
        <f t="shared" si="56"/>
        <v>0</v>
      </c>
      <c r="R269" s="48">
        <v>104.32800000000002</v>
      </c>
    </row>
    <row r="270" spans="1:19" ht="14" thickBot="1" x14ac:dyDescent="0.2">
      <c r="A270" s="143"/>
      <c r="B270" s="141"/>
      <c r="C270" s="9" t="s">
        <v>54</v>
      </c>
      <c r="D270" s="39">
        <f t="shared" si="55"/>
        <v>94.915800000000019</v>
      </c>
      <c r="E270" s="108"/>
      <c r="F270" s="95"/>
      <c r="G270" s="95"/>
      <c r="H270" s="95"/>
      <c r="I270" s="95"/>
      <c r="J270" s="95"/>
      <c r="K270" s="95"/>
      <c r="L270" s="95"/>
      <c r="M270" s="95"/>
      <c r="N270" s="95"/>
      <c r="O270" s="96"/>
      <c r="P270" s="63">
        <f t="shared" si="56"/>
        <v>0</v>
      </c>
      <c r="R270" s="48">
        <v>153.09000000000003</v>
      </c>
    </row>
    <row r="271" spans="1:19" ht="14" thickTop="1" x14ac:dyDescent="0.15">
      <c r="A271" s="143"/>
      <c r="B271" s="142" t="s">
        <v>24</v>
      </c>
      <c r="C271" s="11" t="s">
        <v>53</v>
      </c>
      <c r="D271" s="40">
        <f t="shared" si="55"/>
        <v>46.403280000000002</v>
      </c>
      <c r="E271" s="109"/>
      <c r="F271" s="98"/>
      <c r="G271" s="98"/>
      <c r="H271" s="98"/>
      <c r="I271" s="98"/>
      <c r="J271" s="98"/>
      <c r="K271" s="98"/>
      <c r="L271" s="98"/>
      <c r="M271" s="98"/>
      <c r="N271" s="98"/>
      <c r="O271" s="99"/>
      <c r="P271" s="66">
        <f t="shared" si="56"/>
        <v>0</v>
      </c>
      <c r="R271" s="48">
        <v>74.844000000000008</v>
      </c>
    </row>
    <row r="272" spans="1:19" ht="13" x14ac:dyDescent="0.15">
      <c r="A272" s="143"/>
      <c r="B272" s="140"/>
      <c r="C272" s="7" t="s">
        <v>9</v>
      </c>
      <c r="D272" s="38">
        <f t="shared" si="55"/>
        <v>83.66652000000002</v>
      </c>
      <c r="E272" s="107"/>
      <c r="F272" s="92"/>
      <c r="G272" s="92"/>
      <c r="H272" s="92"/>
      <c r="I272" s="92"/>
      <c r="J272" s="92"/>
      <c r="K272" s="92"/>
      <c r="L272" s="92"/>
      <c r="M272" s="92"/>
      <c r="N272" s="92"/>
      <c r="O272" s="100"/>
      <c r="P272" s="66">
        <f t="shared" si="56"/>
        <v>0</v>
      </c>
      <c r="R272" s="48">
        <v>134.94600000000003</v>
      </c>
    </row>
    <row r="273" spans="1:19" ht="14" thickBot="1" x14ac:dyDescent="0.2">
      <c r="A273" s="143"/>
      <c r="B273" s="141"/>
      <c r="C273" s="9" t="s">
        <v>54</v>
      </c>
      <c r="D273" s="39">
        <f t="shared" si="55"/>
        <v>125.85132000000002</v>
      </c>
      <c r="E273" s="108"/>
      <c r="F273" s="95"/>
      <c r="G273" s="95"/>
      <c r="H273" s="95"/>
      <c r="I273" s="95"/>
      <c r="J273" s="95"/>
      <c r="K273" s="95"/>
      <c r="L273" s="95"/>
      <c r="M273" s="95"/>
      <c r="N273" s="95"/>
      <c r="O273" s="101"/>
      <c r="P273" s="67">
        <f t="shared" si="56"/>
        <v>0</v>
      </c>
      <c r="R273" s="48">
        <v>202.98600000000002</v>
      </c>
    </row>
    <row r="274" spans="1:19" ht="15" thickTop="1" thickBot="1" x14ac:dyDescent="0.2">
      <c r="A274" s="51"/>
      <c r="B274" s="21"/>
      <c r="C274" s="1"/>
      <c r="D274" s="34" t="str">
        <f t="shared" si="55"/>
        <v/>
      </c>
      <c r="E274" s="58"/>
      <c r="R274" s="48">
        <v>0</v>
      </c>
    </row>
    <row r="275" spans="1:19" ht="31" customHeight="1" thickTop="1" thickBot="1" x14ac:dyDescent="0.2">
      <c r="A275" s="143" t="e" vm="36">
        <v>#VALUE!</v>
      </c>
      <c r="B275" s="144" t="s">
        <v>188</v>
      </c>
      <c r="C275" s="147"/>
      <c r="D275" s="148"/>
      <c r="E275" s="152" t="s">
        <v>73</v>
      </c>
      <c r="F275" s="153"/>
      <c r="G275" s="153"/>
      <c r="H275" s="153"/>
      <c r="I275" s="153"/>
      <c r="J275" s="153"/>
      <c r="K275" s="153"/>
      <c r="L275" s="153"/>
      <c r="M275" s="153"/>
      <c r="N275" s="153"/>
      <c r="O275" s="153"/>
      <c r="P275" s="78"/>
      <c r="R275">
        <v>0</v>
      </c>
    </row>
    <row r="276" spans="1:19" ht="15" thickTop="1" thickBot="1" x14ac:dyDescent="0.2">
      <c r="A276" s="143"/>
      <c r="B276" s="14" t="s">
        <v>17</v>
      </c>
      <c r="C276" s="15" t="s">
        <v>9</v>
      </c>
      <c r="D276" s="44">
        <f>IF(R276&gt;0,R276*$R$2,"")</f>
        <v>203.19012000000001</v>
      </c>
      <c r="E276" s="119"/>
      <c r="F276" s="111"/>
      <c r="G276" s="111"/>
      <c r="H276" s="111"/>
      <c r="I276" s="111"/>
      <c r="J276" s="111"/>
      <c r="K276" s="111"/>
      <c r="L276" s="111"/>
      <c r="M276" s="111"/>
      <c r="N276" s="111"/>
      <c r="O276" s="112"/>
      <c r="P276" s="65">
        <f t="shared" ref="P276:P277" si="57">SUM(E276:O276)*D276</f>
        <v>0</v>
      </c>
      <c r="R276" s="48">
        <v>327.726</v>
      </c>
      <c r="S276" t="s">
        <v>150</v>
      </c>
    </row>
    <row r="277" spans="1:19" ht="15" thickTop="1" thickBot="1" x14ac:dyDescent="0.2">
      <c r="A277" s="143"/>
      <c r="B277" s="16" t="s">
        <v>11</v>
      </c>
      <c r="C277" s="17" t="s">
        <v>9</v>
      </c>
      <c r="D277" s="45">
        <f>IF(R277&gt;0,R277*$R$2,"")</f>
        <v>245.37492</v>
      </c>
      <c r="E277" s="120"/>
      <c r="F277" s="114"/>
      <c r="G277" s="114"/>
      <c r="H277" s="114"/>
      <c r="I277" s="114"/>
      <c r="J277" s="114"/>
      <c r="K277" s="114"/>
      <c r="L277" s="114"/>
      <c r="M277" s="114"/>
      <c r="N277" s="114"/>
      <c r="O277" s="115"/>
      <c r="P277" s="67">
        <f t="shared" si="57"/>
        <v>0</v>
      </c>
      <c r="R277" s="48">
        <v>395.76600000000002</v>
      </c>
    </row>
    <row r="278" spans="1:19" ht="15" thickTop="1" thickBot="1" x14ac:dyDescent="0.2">
      <c r="A278" s="51"/>
      <c r="D278" s="34" t="str">
        <f>IF(R278&gt;0,R278*$R$2,"")</f>
        <v/>
      </c>
      <c r="R278" s="48">
        <v>0</v>
      </c>
    </row>
    <row r="279" spans="1:19" ht="40" customHeight="1" thickTop="1" thickBot="1" x14ac:dyDescent="0.2">
      <c r="A279" s="143" t="e" vm="37">
        <v>#VALUE!</v>
      </c>
      <c r="B279" s="144" t="s">
        <v>189</v>
      </c>
      <c r="C279" s="147"/>
      <c r="D279" s="148"/>
      <c r="E279" s="152" t="s">
        <v>74</v>
      </c>
      <c r="F279" s="153"/>
      <c r="G279" s="153"/>
      <c r="H279" s="153"/>
      <c r="I279" s="153"/>
      <c r="J279" s="153"/>
      <c r="K279" s="153"/>
      <c r="L279" s="153"/>
      <c r="M279" s="153"/>
      <c r="N279" s="153"/>
      <c r="O279" s="153"/>
      <c r="P279" s="78"/>
      <c r="R279">
        <v>0</v>
      </c>
    </row>
    <row r="280" spans="1:19" ht="14" thickTop="1" x14ac:dyDescent="0.15">
      <c r="A280" s="143"/>
      <c r="B280" s="139" t="s">
        <v>75</v>
      </c>
      <c r="C280" s="6" t="s">
        <v>76</v>
      </c>
      <c r="D280" s="37">
        <f t="shared" ref="D280:D288" si="58">IF(R280&gt;0,R280*$R$2,"")</f>
        <v>54.840240000000009</v>
      </c>
      <c r="E280" s="88"/>
      <c r="F280" s="89"/>
      <c r="G280" s="89"/>
      <c r="H280" s="89"/>
      <c r="I280" s="89"/>
      <c r="J280" s="89"/>
      <c r="K280" s="89"/>
      <c r="L280" s="89"/>
      <c r="M280" s="89"/>
      <c r="N280" s="89"/>
      <c r="O280" s="104"/>
      <c r="P280" s="65">
        <f t="shared" ref="P280:P287" si="59">SUM(E280:O280)*D280</f>
        <v>0</v>
      </c>
      <c r="R280" s="48">
        <v>88.452000000000012</v>
      </c>
      <c r="S280" t="s">
        <v>151</v>
      </c>
    </row>
    <row r="281" spans="1:19" ht="13" x14ac:dyDescent="0.15">
      <c r="A281" s="143"/>
      <c r="B281" s="140"/>
      <c r="C281" s="8" t="s">
        <v>77</v>
      </c>
      <c r="D281" s="38">
        <f t="shared" si="58"/>
        <v>64.683360000000008</v>
      </c>
      <c r="E281" s="107"/>
      <c r="F281" s="92"/>
      <c r="G281" s="92"/>
      <c r="H281" s="92"/>
      <c r="I281" s="92"/>
      <c r="J281" s="92"/>
      <c r="K281" s="92"/>
      <c r="L281" s="92"/>
      <c r="M281" s="92"/>
      <c r="N281" s="92"/>
      <c r="O281" s="100"/>
      <c r="P281" s="66">
        <f t="shared" si="59"/>
        <v>0</v>
      </c>
      <c r="R281" s="48">
        <v>104.32800000000002</v>
      </c>
    </row>
    <row r="282" spans="1:19" ht="13" x14ac:dyDescent="0.15">
      <c r="A282" s="143"/>
      <c r="B282" s="140"/>
      <c r="C282" s="8" t="s">
        <v>78</v>
      </c>
      <c r="D282" s="38">
        <f t="shared" si="58"/>
        <v>72.417240000000007</v>
      </c>
      <c r="E282" s="107"/>
      <c r="F282" s="92"/>
      <c r="G282" s="92"/>
      <c r="H282" s="92"/>
      <c r="I282" s="92"/>
      <c r="J282" s="92"/>
      <c r="K282" s="92"/>
      <c r="L282" s="92"/>
      <c r="M282" s="92"/>
      <c r="N282" s="92"/>
      <c r="O282" s="100"/>
      <c r="P282" s="66">
        <f t="shared" si="59"/>
        <v>0</v>
      </c>
      <c r="R282" s="48">
        <v>116.80200000000002</v>
      </c>
    </row>
    <row r="283" spans="1:19" ht="14" thickBot="1" x14ac:dyDescent="0.2">
      <c r="A283" s="143"/>
      <c r="B283" s="141"/>
      <c r="C283" s="10" t="s">
        <v>79</v>
      </c>
      <c r="D283" s="39">
        <f t="shared" si="58"/>
        <v>83.66652000000002</v>
      </c>
      <c r="E283" s="108"/>
      <c r="F283" s="95"/>
      <c r="G283" s="95"/>
      <c r="H283" s="95"/>
      <c r="I283" s="95"/>
      <c r="J283" s="95"/>
      <c r="K283" s="95"/>
      <c r="L283" s="95"/>
      <c r="M283" s="95"/>
      <c r="N283" s="95"/>
      <c r="O283" s="101"/>
      <c r="P283" s="67">
        <f t="shared" si="59"/>
        <v>0</v>
      </c>
      <c r="R283" s="48">
        <v>134.94600000000003</v>
      </c>
    </row>
    <row r="284" spans="1:19" ht="14" thickTop="1" x14ac:dyDescent="0.15">
      <c r="A284" s="143"/>
      <c r="B284" s="139" t="s">
        <v>80</v>
      </c>
      <c r="C284" s="6" t="s">
        <v>76</v>
      </c>
      <c r="D284" s="40">
        <f t="shared" si="58"/>
        <v>68.901840000000007</v>
      </c>
      <c r="E284" s="88"/>
      <c r="F284" s="89"/>
      <c r="G284" s="89"/>
      <c r="H284" s="89"/>
      <c r="I284" s="89"/>
      <c r="J284" s="89"/>
      <c r="K284" s="89"/>
      <c r="L284" s="89"/>
      <c r="M284" s="89"/>
      <c r="N284" s="89"/>
      <c r="O284" s="104"/>
      <c r="P284" s="65">
        <f t="shared" si="59"/>
        <v>0</v>
      </c>
      <c r="R284" s="48">
        <v>111.13200000000001</v>
      </c>
    </row>
    <row r="285" spans="1:19" ht="13" x14ac:dyDescent="0.15">
      <c r="A285" s="143"/>
      <c r="B285" s="140"/>
      <c r="C285" s="8" t="s">
        <v>77</v>
      </c>
      <c r="D285" s="38">
        <f t="shared" si="58"/>
        <v>78.041880000000006</v>
      </c>
      <c r="E285" s="107"/>
      <c r="F285" s="92"/>
      <c r="G285" s="92"/>
      <c r="H285" s="92"/>
      <c r="I285" s="92"/>
      <c r="J285" s="92"/>
      <c r="K285" s="92"/>
      <c r="L285" s="92"/>
      <c r="M285" s="92"/>
      <c r="N285" s="92"/>
      <c r="O285" s="100"/>
      <c r="P285" s="66">
        <f t="shared" si="59"/>
        <v>0</v>
      </c>
      <c r="R285" s="48">
        <v>125.87400000000001</v>
      </c>
    </row>
    <row r="286" spans="1:19" ht="13" x14ac:dyDescent="0.15">
      <c r="A286" s="143"/>
      <c r="B286" s="140"/>
      <c r="C286" s="8" t="s">
        <v>78</v>
      </c>
      <c r="D286" s="38">
        <f t="shared" si="58"/>
        <v>87.181920000000005</v>
      </c>
      <c r="E286" s="107"/>
      <c r="F286" s="92"/>
      <c r="G286" s="92"/>
      <c r="H286" s="92"/>
      <c r="I286" s="92"/>
      <c r="J286" s="92"/>
      <c r="K286" s="92"/>
      <c r="L286" s="92"/>
      <c r="M286" s="92"/>
      <c r="N286" s="92"/>
      <c r="O286" s="100"/>
      <c r="P286" s="66">
        <f t="shared" si="59"/>
        <v>0</v>
      </c>
      <c r="R286" s="48">
        <v>140.61600000000001</v>
      </c>
    </row>
    <row r="287" spans="1:19" ht="14" thickBot="1" x14ac:dyDescent="0.2">
      <c r="A287" s="143"/>
      <c r="B287" s="141"/>
      <c r="C287" s="10" t="s">
        <v>79</v>
      </c>
      <c r="D287" s="39">
        <f t="shared" si="58"/>
        <v>97.728120000000004</v>
      </c>
      <c r="E287" s="108"/>
      <c r="F287" s="95"/>
      <c r="G287" s="95"/>
      <c r="H287" s="95"/>
      <c r="I287" s="95"/>
      <c r="J287" s="95"/>
      <c r="K287" s="95"/>
      <c r="L287" s="95"/>
      <c r="M287" s="95"/>
      <c r="N287" s="95"/>
      <c r="O287" s="101"/>
      <c r="P287" s="67">
        <f t="shared" si="59"/>
        <v>0</v>
      </c>
      <c r="R287" s="48">
        <v>157.626</v>
      </c>
    </row>
    <row r="288" spans="1:19" ht="15" thickTop="1" thickBot="1" x14ac:dyDescent="0.2">
      <c r="A288" s="51"/>
      <c r="D288" s="34" t="str">
        <f t="shared" si="58"/>
        <v/>
      </c>
      <c r="R288" s="48">
        <v>0</v>
      </c>
    </row>
    <row r="289" spans="1:19" ht="45" customHeight="1" thickTop="1" thickBot="1" x14ac:dyDescent="0.2">
      <c r="A289" s="143" t="e" vm="38">
        <v>#VALUE!</v>
      </c>
      <c r="B289" s="144" t="s">
        <v>190</v>
      </c>
      <c r="C289" s="145"/>
      <c r="D289" s="146"/>
      <c r="E289" s="152" t="s">
        <v>81</v>
      </c>
      <c r="F289" s="153"/>
      <c r="G289" s="153"/>
      <c r="H289" s="153"/>
      <c r="I289" s="153"/>
      <c r="J289" s="153"/>
      <c r="K289" s="153"/>
      <c r="L289" s="153"/>
      <c r="M289" s="153"/>
      <c r="N289" s="153"/>
      <c r="O289" s="153"/>
      <c r="P289" s="78"/>
      <c r="R289">
        <v>0</v>
      </c>
    </row>
    <row r="290" spans="1:19" ht="14" thickTop="1" x14ac:dyDescent="0.15">
      <c r="A290" s="143"/>
      <c r="B290" s="139" t="s">
        <v>75</v>
      </c>
      <c r="C290" s="6" t="s">
        <v>76</v>
      </c>
      <c r="D290" s="37">
        <f t="shared" ref="D290:D298" si="60">IF(R290&gt;0,R290*$R$2,"")</f>
        <v>54.840240000000009</v>
      </c>
      <c r="E290" s="88"/>
      <c r="F290" s="89"/>
      <c r="G290" s="89"/>
      <c r="H290" s="89"/>
      <c r="I290" s="89"/>
      <c r="J290" s="89"/>
      <c r="K290" s="89"/>
      <c r="L290" s="89"/>
      <c r="M290" s="89"/>
      <c r="N290" s="89"/>
      <c r="O290" s="104"/>
      <c r="P290" s="65">
        <f t="shared" ref="P290:P297" si="61">SUM(E290:O290)*D290</f>
        <v>0</v>
      </c>
      <c r="R290" s="48">
        <v>88.452000000000012</v>
      </c>
      <c r="S290" t="s">
        <v>152</v>
      </c>
    </row>
    <row r="291" spans="1:19" ht="13" x14ac:dyDescent="0.15">
      <c r="A291" s="143"/>
      <c r="B291" s="140"/>
      <c r="C291" s="8" t="s">
        <v>77</v>
      </c>
      <c r="D291" s="38">
        <f t="shared" si="60"/>
        <v>64.683360000000008</v>
      </c>
      <c r="E291" s="107"/>
      <c r="F291" s="92"/>
      <c r="G291" s="92"/>
      <c r="H291" s="92"/>
      <c r="I291" s="92"/>
      <c r="J291" s="92"/>
      <c r="K291" s="92"/>
      <c r="L291" s="92"/>
      <c r="M291" s="92"/>
      <c r="N291" s="92"/>
      <c r="O291" s="100"/>
      <c r="P291" s="66">
        <f t="shared" si="61"/>
        <v>0</v>
      </c>
      <c r="R291" s="48">
        <v>104.32800000000002</v>
      </c>
    </row>
    <row r="292" spans="1:19" ht="13" x14ac:dyDescent="0.15">
      <c r="A292" s="143"/>
      <c r="B292" s="140"/>
      <c r="C292" s="8" t="s">
        <v>78</v>
      </c>
      <c r="D292" s="38">
        <f t="shared" si="60"/>
        <v>72.417240000000007</v>
      </c>
      <c r="E292" s="107"/>
      <c r="F292" s="92"/>
      <c r="G292" s="92"/>
      <c r="H292" s="92"/>
      <c r="I292" s="92"/>
      <c r="J292" s="92"/>
      <c r="K292" s="92"/>
      <c r="L292" s="92"/>
      <c r="M292" s="92"/>
      <c r="N292" s="92"/>
      <c r="O292" s="100"/>
      <c r="P292" s="66">
        <f t="shared" si="61"/>
        <v>0</v>
      </c>
      <c r="R292" s="48">
        <v>116.80200000000002</v>
      </c>
    </row>
    <row r="293" spans="1:19" ht="14" thickBot="1" x14ac:dyDescent="0.2">
      <c r="A293" s="143"/>
      <c r="B293" s="141"/>
      <c r="C293" s="10" t="s">
        <v>79</v>
      </c>
      <c r="D293" s="39">
        <f t="shared" si="60"/>
        <v>83.66652000000002</v>
      </c>
      <c r="E293" s="108"/>
      <c r="F293" s="95"/>
      <c r="G293" s="95"/>
      <c r="H293" s="95"/>
      <c r="I293" s="95"/>
      <c r="J293" s="95"/>
      <c r="K293" s="95"/>
      <c r="L293" s="95"/>
      <c r="M293" s="95"/>
      <c r="N293" s="95"/>
      <c r="O293" s="101"/>
      <c r="P293" s="67">
        <f t="shared" si="61"/>
        <v>0</v>
      </c>
      <c r="R293" s="48">
        <v>134.94600000000003</v>
      </c>
    </row>
    <row r="294" spans="1:19" ht="14" thickTop="1" x14ac:dyDescent="0.15">
      <c r="A294" s="143"/>
      <c r="B294" s="139" t="s">
        <v>80</v>
      </c>
      <c r="C294" s="6" t="s">
        <v>76</v>
      </c>
      <c r="D294" s="40">
        <f t="shared" si="60"/>
        <v>68.901840000000007</v>
      </c>
      <c r="E294" s="88"/>
      <c r="F294" s="89"/>
      <c r="G294" s="89"/>
      <c r="H294" s="89"/>
      <c r="I294" s="89"/>
      <c r="J294" s="89"/>
      <c r="K294" s="89"/>
      <c r="L294" s="89"/>
      <c r="M294" s="89"/>
      <c r="N294" s="89"/>
      <c r="O294" s="104"/>
      <c r="P294" s="65">
        <f t="shared" si="61"/>
        <v>0</v>
      </c>
      <c r="R294" s="48">
        <v>111.13200000000001</v>
      </c>
    </row>
    <row r="295" spans="1:19" ht="13" x14ac:dyDescent="0.15">
      <c r="A295" s="143"/>
      <c r="B295" s="140"/>
      <c r="C295" s="8" t="s">
        <v>77</v>
      </c>
      <c r="D295" s="38">
        <f t="shared" si="60"/>
        <v>78.041880000000006</v>
      </c>
      <c r="E295" s="107"/>
      <c r="F295" s="92"/>
      <c r="G295" s="92"/>
      <c r="H295" s="92"/>
      <c r="I295" s="92"/>
      <c r="J295" s="92"/>
      <c r="K295" s="92"/>
      <c r="L295" s="92"/>
      <c r="M295" s="92"/>
      <c r="N295" s="92"/>
      <c r="O295" s="100"/>
      <c r="P295" s="66">
        <f t="shared" si="61"/>
        <v>0</v>
      </c>
      <c r="R295" s="48">
        <v>125.87400000000001</v>
      </c>
    </row>
    <row r="296" spans="1:19" ht="13" x14ac:dyDescent="0.15">
      <c r="A296" s="143"/>
      <c r="B296" s="140"/>
      <c r="C296" s="8" t="s">
        <v>78</v>
      </c>
      <c r="D296" s="38">
        <f t="shared" si="60"/>
        <v>87.181920000000005</v>
      </c>
      <c r="E296" s="107"/>
      <c r="F296" s="92"/>
      <c r="G296" s="92"/>
      <c r="H296" s="92"/>
      <c r="I296" s="92"/>
      <c r="J296" s="92"/>
      <c r="K296" s="92"/>
      <c r="L296" s="92"/>
      <c r="M296" s="92"/>
      <c r="N296" s="92"/>
      <c r="O296" s="100"/>
      <c r="P296" s="66">
        <f t="shared" si="61"/>
        <v>0</v>
      </c>
      <c r="R296" s="48">
        <v>140.61600000000001</v>
      </c>
    </row>
    <row r="297" spans="1:19" ht="14" thickBot="1" x14ac:dyDescent="0.2">
      <c r="A297" s="143"/>
      <c r="B297" s="141"/>
      <c r="C297" s="10" t="s">
        <v>79</v>
      </c>
      <c r="D297" s="39">
        <f t="shared" si="60"/>
        <v>97.728120000000004</v>
      </c>
      <c r="E297" s="108"/>
      <c r="F297" s="95"/>
      <c r="G297" s="95"/>
      <c r="H297" s="95"/>
      <c r="I297" s="95"/>
      <c r="J297" s="95"/>
      <c r="K297" s="95"/>
      <c r="L297" s="95"/>
      <c r="M297" s="95"/>
      <c r="N297" s="95"/>
      <c r="O297" s="101"/>
      <c r="P297" s="67">
        <f t="shared" si="61"/>
        <v>0</v>
      </c>
      <c r="R297" s="48">
        <v>157.626</v>
      </c>
    </row>
    <row r="298" spans="1:19" ht="21" thickTop="1" x14ac:dyDescent="0.15">
      <c r="B298" s="21"/>
      <c r="C298" s="21"/>
      <c r="D298" s="34" t="str">
        <f t="shared" si="60"/>
        <v/>
      </c>
      <c r="J298" s="4"/>
      <c r="K298" s="4"/>
      <c r="L298" s="4"/>
      <c r="R298" s="3">
        <v>0</v>
      </c>
    </row>
    <row r="299" spans="1:19" ht="20" customHeight="1" x14ac:dyDescent="0.15">
      <c r="D299"/>
    </row>
    <row r="300" spans="1:19" ht="20" customHeight="1" x14ac:dyDescent="0.15">
      <c r="D300"/>
    </row>
    <row r="301" spans="1:19" ht="20" customHeight="1" x14ac:dyDescent="0.15">
      <c r="D301"/>
    </row>
    <row r="302" spans="1:19" ht="13" x14ac:dyDescent="0.15">
      <c r="D302"/>
    </row>
    <row r="303" spans="1:19" ht="13" x14ac:dyDescent="0.15">
      <c r="D303"/>
    </row>
    <row r="304" spans="1:19" ht="13" x14ac:dyDescent="0.15">
      <c r="D304"/>
    </row>
    <row r="305" spans="4:4" ht="13" x14ac:dyDescent="0.15">
      <c r="D305"/>
    </row>
    <row r="306" spans="4:4" ht="13" x14ac:dyDescent="0.15">
      <c r="D306"/>
    </row>
    <row r="307" spans="4:4" ht="13" x14ac:dyDescent="0.15">
      <c r="D307"/>
    </row>
    <row r="308" spans="4:4" ht="13" x14ac:dyDescent="0.15">
      <c r="D308"/>
    </row>
    <row r="309" spans="4:4" ht="13" x14ac:dyDescent="0.15">
      <c r="D309"/>
    </row>
    <row r="310" spans="4:4" ht="13" x14ac:dyDescent="0.15">
      <c r="D310"/>
    </row>
    <row r="311" spans="4:4" ht="13" x14ac:dyDescent="0.15">
      <c r="D311"/>
    </row>
    <row r="312" spans="4:4" ht="13" x14ac:dyDescent="0.15">
      <c r="D312"/>
    </row>
    <row r="313" spans="4:4" ht="20" customHeight="1" x14ac:dyDescent="0.15">
      <c r="D313"/>
    </row>
    <row r="314" spans="4:4" ht="13" x14ac:dyDescent="0.15">
      <c r="D314"/>
    </row>
    <row r="315" spans="4:4" ht="13" x14ac:dyDescent="0.15">
      <c r="D315"/>
    </row>
    <row r="316" spans="4:4" ht="13" x14ac:dyDescent="0.15">
      <c r="D316"/>
    </row>
    <row r="317" spans="4:4" ht="20" customHeight="1" x14ac:dyDescent="0.15">
      <c r="D317"/>
    </row>
    <row r="318" spans="4:4" ht="13" x14ac:dyDescent="0.15">
      <c r="D318"/>
    </row>
    <row r="319" spans="4:4" ht="13" x14ac:dyDescent="0.15">
      <c r="D319"/>
    </row>
    <row r="320" spans="4:4" ht="13" x14ac:dyDescent="0.15">
      <c r="D320"/>
    </row>
    <row r="321" spans="4:4" ht="20" customHeight="1" x14ac:dyDescent="0.15">
      <c r="D321"/>
    </row>
    <row r="322" spans="4:4" ht="13" x14ac:dyDescent="0.15">
      <c r="D322"/>
    </row>
    <row r="323" spans="4:4" ht="13" x14ac:dyDescent="0.15">
      <c r="D323"/>
    </row>
    <row r="324" spans="4:4" ht="13" x14ac:dyDescent="0.15">
      <c r="D324"/>
    </row>
    <row r="325" spans="4:4" ht="13" x14ac:dyDescent="0.15">
      <c r="D325"/>
    </row>
    <row r="326" spans="4:4" ht="13" x14ac:dyDescent="0.15">
      <c r="D326"/>
    </row>
    <row r="327" spans="4:4" ht="13" x14ac:dyDescent="0.15">
      <c r="D327"/>
    </row>
    <row r="328" spans="4:4" ht="13" x14ac:dyDescent="0.15">
      <c r="D328"/>
    </row>
    <row r="329" spans="4:4" ht="13" x14ac:dyDescent="0.15">
      <c r="D329"/>
    </row>
    <row r="330" spans="4:4" ht="13" x14ac:dyDescent="0.15">
      <c r="D330"/>
    </row>
    <row r="331" spans="4:4" ht="20" customHeight="1" x14ac:dyDescent="0.15">
      <c r="D331"/>
    </row>
    <row r="332" spans="4:4" ht="13" x14ac:dyDescent="0.15">
      <c r="D332"/>
    </row>
    <row r="333" spans="4:4" ht="13" x14ac:dyDescent="0.15">
      <c r="D333"/>
    </row>
    <row r="334" spans="4:4" ht="13" x14ac:dyDescent="0.15">
      <c r="D334"/>
    </row>
    <row r="335" spans="4:4" ht="13" x14ac:dyDescent="0.15">
      <c r="D335"/>
    </row>
    <row r="336" spans="4:4" ht="13" x14ac:dyDescent="0.15">
      <c r="D336"/>
    </row>
    <row r="337" spans="4:4" ht="20" customHeight="1" x14ac:dyDescent="0.15">
      <c r="D337"/>
    </row>
    <row r="338" spans="4:4" ht="13" x14ac:dyDescent="0.15">
      <c r="D338"/>
    </row>
    <row r="339" spans="4:4" ht="13" x14ac:dyDescent="0.15">
      <c r="D339"/>
    </row>
    <row r="340" spans="4:4" ht="13" x14ac:dyDescent="0.15">
      <c r="D340"/>
    </row>
    <row r="341" spans="4:4" ht="13" x14ac:dyDescent="0.15">
      <c r="D341"/>
    </row>
    <row r="342" spans="4:4" ht="15.75" customHeight="1" x14ac:dyDescent="0.15">
      <c r="D342"/>
    </row>
    <row r="343" spans="4:4" ht="15.75" customHeight="1" x14ac:dyDescent="0.15">
      <c r="D343"/>
    </row>
    <row r="344" spans="4:4" ht="15.75" customHeight="1" x14ac:dyDescent="0.15">
      <c r="D344"/>
    </row>
    <row r="345" spans="4:4" ht="15.75" customHeight="1" x14ac:dyDescent="0.15">
      <c r="D345"/>
    </row>
    <row r="346" spans="4:4" ht="15.75" customHeight="1" x14ac:dyDescent="0.15">
      <c r="D346"/>
    </row>
  </sheetData>
  <sheetProtection algorithmName="SHA-512" hashValue="k804u8mc1CMWKLwEL8q84a+nVVq1xxB9PVdODRurqP+fpHXEULIJ3a+Wz5h4ORnh+BwG1qEjdNX7pOgd0Al71Q==" saltValue="nN/aeO5T08O3Hf8T9lvrjg==" spinCount="100000" sheet="1" objects="1" scenarios="1"/>
  <mergeCells count="184">
    <mergeCell ref="E267:O267"/>
    <mergeCell ref="E275:O275"/>
    <mergeCell ref="E279:O279"/>
    <mergeCell ref="E289:O289"/>
    <mergeCell ref="E205:O205"/>
    <mergeCell ref="E211:O211"/>
    <mergeCell ref="E217:O217"/>
    <mergeCell ref="E223:O223"/>
    <mergeCell ref="E229:O229"/>
    <mergeCell ref="E235:O235"/>
    <mergeCell ref="E239:O239"/>
    <mergeCell ref="E243:O243"/>
    <mergeCell ref="E249:O249"/>
    <mergeCell ref="E257:O257"/>
    <mergeCell ref="E41:O41"/>
    <mergeCell ref="E45:O45"/>
    <mergeCell ref="E55:O55"/>
    <mergeCell ref="E65:O65"/>
    <mergeCell ref="E75:O75"/>
    <mergeCell ref="E85:O85"/>
    <mergeCell ref="E93:O93"/>
    <mergeCell ref="E103:O103"/>
    <mergeCell ref="E109:O109"/>
    <mergeCell ref="B230:B231"/>
    <mergeCell ref="B232:B233"/>
    <mergeCell ref="B220:B221"/>
    <mergeCell ref="B224:B225"/>
    <mergeCell ref="B226:B227"/>
    <mergeCell ref="B258:B261"/>
    <mergeCell ref="B243:D243"/>
    <mergeCell ref="B239:D239"/>
    <mergeCell ref="B235:D235"/>
    <mergeCell ref="B229:D229"/>
    <mergeCell ref="B223:D223"/>
    <mergeCell ref="B244:B245"/>
    <mergeCell ref="B246:B247"/>
    <mergeCell ref="B250:B252"/>
    <mergeCell ref="B253:B255"/>
    <mergeCell ref="B212:B213"/>
    <mergeCell ref="B214:B215"/>
    <mergeCell ref="B218:B219"/>
    <mergeCell ref="B206:B207"/>
    <mergeCell ref="B208:B209"/>
    <mergeCell ref="B217:D217"/>
    <mergeCell ref="B211:D211"/>
    <mergeCell ref="B205:D205"/>
    <mergeCell ref="B199:D199"/>
    <mergeCell ref="B130:B132"/>
    <mergeCell ref="E119:O119"/>
    <mergeCell ref="E129:O129"/>
    <mergeCell ref="E137:O137"/>
    <mergeCell ref="B196:B197"/>
    <mergeCell ref="B200:B201"/>
    <mergeCell ref="B202:B203"/>
    <mergeCell ref="B188:B189"/>
    <mergeCell ref="B190:B191"/>
    <mergeCell ref="B194:B195"/>
    <mergeCell ref="B193:D193"/>
    <mergeCell ref="B86:B88"/>
    <mergeCell ref="B89:B91"/>
    <mergeCell ref="B70:B73"/>
    <mergeCell ref="B76:B79"/>
    <mergeCell ref="B80:B83"/>
    <mergeCell ref="B75:D75"/>
    <mergeCell ref="B110:B113"/>
    <mergeCell ref="B114:B117"/>
    <mergeCell ref="B94:B97"/>
    <mergeCell ref="B98:B101"/>
    <mergeCell ref="B104:B107"/>
    <mergeCell ref="B109:D109"/>
    <mergeCell ref="B103:D103"/>
    <mergeCell ref="B93:D93"/>
    <mergeCell ref="B85:D85"/>
    <mergeCell ref="B1:D1"/>
    <mergeCell ref="B4:B7"/>
    <mergeCell ref="B34:B36"/>
    <mergeCell ref="B33:D33"/>
    <mergeCell ref="B23:D23"/>
    <mergeCell ref="B13:D13"/>
    <mergeCell ref="B3:D3"/>
    <mergeCell ref="B24:B27"/>
    <mergeCell ref="B28:B31"/>
    <mergeCell ref="B2:O2"/>
    <mergeCell ref="E3:O3"/>
    <mergeCell ref="E13:O13"/>
    <mergeCell ref="E23:O23"/>
    <mergeCell ref="E33:O33"/>
    <mergeCell ref="E147:O147"/>
    <mergeCell ref="E155:O155"/>
    <mergeCell ref="E163:O163"/>
    <mergeCell ref="E171:O171"/>
    <mergeCell ref="E179:O179"/>
    <mergeCell ref="E187:O187"/>
    <mergeCell ref="E193:O193"/>
    <mergeCell ref="E199:O199"/>
    <mergeCell ref="A13:A21"/>
    <mergeCell ref="A75:A83"/>
    <mergeCell ref="A85:A91"/>
    <mergeCell ref="A93:A101"/>
    <mergeCell ref="A103:A107"/>
    <mergeCell ref="A109:A117"/>
    <mergeCell ref="A119:A127"/>
    <mergeCell ref="A129:A135"/>
    <mergeCell ref="A137:A145"/>
    <mergeCell ref="A147:A153"/>
    <mergeCell ref="A155:A161"/>
    <mergeCell ref="A163:A169"/>
    <mergeCell ref="A171:A177"/>
    <mergeCell ref="A179:A185"/>
    <mergeCell ref="A187:A191"/>
    <mergeCell ref="A193:A197"/>
    <mergeCell ref="A3:A11"/>
    <mergeCell ref="A23:A31"/>
    <mergeCell ref="A33:A39"/>
    <mergeCell ref="A41:A43"/>
    <mergeCell ref="A45:A53"/>
    <mergeCell ref="A55:A63"/>
    <mergeCell ref="A65:A73"/>
    <mergeCell ref="B8:B11"/>
    <mergeCell ref="B14:B17"/>
    <mergeCell ref="B18:B21"/>
    <mergeCell ref="B37:B39"/>
    <mergeCell ref="B42:B43"/>
    <mergeCell ref="B56:B59"/>
    <mergeCell ref="B60:B63"/>
    <mergeCell ref="B66:B69"/>
    <mergeCell ref="B46:B49"/>
    <mergeCell ref="B50:B53"/>
    <mergeCell ref="B65:D65"/>
    <mergeCell ref="B55:D55"/>
    <mergeCell ref="B45:D45"/>
    <mergeCell ref="B41:D41"/>
    <mergeCell ref="A199:A203"/>
    <mergeCell ref="A205:A209"/>
    <mergeCell ref="A211:A215"/>
    <mergeCell ref="A217:A221"/>
    <mergeCell ref="A223:A227"/>
    <mergeCell ref="A229:A233"/>
    <mergeCell ref="A235:A237"/>
    <mergeCell ref="A239:A241"/>
    <mergeCell ref="A243:A247"/>
    <mergeCell ref="A249:A255"/>
    <mergeCell ref="A257:A265"/>
    <mergeCell ref="A267:A273"/>
    <mergeCell ref="A275:A277"/>
    <mergeCell ref="A279:A287"/>
    <mergeCell ref="A289:A297"/>
    <mergeCell ref="B289:D289"/>
    <mergeCell ref="B279:D279"/>
    <mergeCell ref="B275:D275"/>
    <mergeCell ref="B267:D267"/>
    <mergeCell ref="B257:D257"/>
    <mergeCell ref="B249:D249"/>
    <mergeCell ref="B262:B265"/>
    <mergeCell ref="B290:B293"/>
    <mergeCell ref="B294:B297"/>
    <mergeCell ref="B280:B283"/>
    <mergeCell ref="B284:B287"/>
    <mergeCell ref="B268:B270"/>
    <mergeCell ref="B271:B273"/>
    <mergeCell ref="B187:D187"/>
    <mergeCell ref="B179:D179"/>
    <mergeCell ref="B171:D171"/>
    <mergeCell ref="B163:D163"/>
    <mergeCell ref="B155:D155"/>
    <mergeCell ref="B147:D147"/>
    <mergeCell ref="B137:D137"/>
    <mergeCell ref="B129:D129"/>
    <mergeCell ref="B119:D119"/>
    <mergeCell ref="B156:B158"/>
    <mergeCell ref="B159:B161"/>
    <mergeCell ref="B164:B166"/>
    <mergeCell ref="B148:B150"/>
    <mergeCell ref="B151:B153"/>
    <mergeCell ref="B180:B182"/>
    <mergeCell ref="B183:B185"/>
    <mergeCell ref="B167:B169"/>
    <mergeCell ref="B172:B174"/>
    <mergeCell ref="B175:B177"/>
    <mergeCell ref="B133:B135"/>
    <mergeCell ref="B138:B141"/>
    <mergeCell ref="B142:B145"/>
    <mergeCell ref="B120:B123"/>
    <mergeCell ref="B124:B127"/>
  </mergeCells>
  <hyperlinks>
    <hyperlink ref="E3:O3" r:id="rId1" display="Balance" xr:uid="{55C58E8D-9C74-0148-84B6-2CED7E98251C}"/>
    <hyperlink ref="E13:O13" r:id="rId2" display="Balance +5" xr:uid="{4D95A828-3F94-D841-BA0E-C73D7A543E55}"/>
    <hyperlink ref="E23:O23" r:id="rId3" display="Unbalance" xr:uid="{95F13C76-EAE7-2C41-9FA9-5715E8A42F01}"/>
    <hyperlink ref="E33:O33" r:id="rId4" display="Balance Add-on" xr:uid="{8336199E-7FB5-7C43-9BA0-48CACEF12870}"/>
    <hyperlink ref="E41:O41" r:id="rId5" display="Micros" xr:uid="{DB4020D4-8376-564C-9EBF-D3FDA039D9F1}"/>
    <hyperlink ref="E45:O45" r:id="rId6" display="Zen" xr:uid="{96F29DA0-1062-6345-8AD9-C59B222069F6}"/>
    <hyperlink ref="E55:O55" r:id="rId7" display="Zen Slope" xr:uid="{CE0F8C10-87BE-7B46-8EE0-950631C2A584}"/>
    <hyperlink ref="E65:O65" r:id="rId8" display="Zen Coupe" xr:uid="{0648A0F0-25EF-614F-BC4F-AB2996612AAF}"/>
    <hyperlink ref="E75:O75" r:id="rId9" display="Zen Slope Coupe" xr:uid="{BCF77F90-690D-0646-BD24-160C8E519D80}"/>
    <hyperlink ref="E85:O85" r:id="rId10" display="Nebula" xr:uid="{C706B5F0-4F98-924B-82CC-739B0F659653}"/>
    <hyperlink ref="E93:O93" r:id="rId11" display="Small Stackable" xr:uid="{5E692833-A384-6D4C-BF5D-686E3517C2B5}"/>
    <hyperlink ref="E103:O103" r:id="rId12" display="Large Stackable" xr:uid="{05BD4217-8822-C742-BE08-C169CD16CF42}"/>
    <hyperlink ref="E109:O109" r:id="rId13" display="Vortex" xr:uid="{923369B3-6842-1947-8ECA-F0EBAB9B7F4B}"/>
    <hyperlink ref="E119:O119" r:id="rId14" display="Lean-Stack" xr:uid="{CA0F5090-E8AE-C045-AD28-834126DDBF61}"/>
    <hyperlink ref="E129:O129" r:id="rId15" display="Unity" xr:uid="{BA26418B-CAFD-FB4F-AE9F-FE0201031DE6}"/>
    <hyperlink ref="E147:O147" r:id="rId16" display="Smooth" xr:uid="{EDCA18D1-D12B-C14E-AFA2-5D9A5CB4C68D}"/>
    <hyperlink ref="E137:O137" r:id="rId17" display="Lean" xr:uid="{564560A5-8917-3B42-B36A-E6F0D76D3110}"/>
    <hyperlink ref="E155:O155" r:id="rId18" display="Wisdom" xr:uid="{5AA414AC-C12E-C444-A857-0512975B17D4}"/>
    <hyperlink ref="E163:O163" r:id="rId19" display="Peace" xr:uid="{831980EF-116E-6743-A29A-4BAE0C8778F6}"/>
    <hyperlink ref="E171:O171" r:id="rId20" display="Half-cone" xr:uid="{0F54393C-084A-9148-88FB-B09A2CA0CB53}"/>
    <hyperlink ref="E179:O179" r:id="rId21" display="Progress" xr:uid="{C177687E-D999-B747-BA5D-1D0D985E623A}"/>
    <hyperlink ref="E193:O193" r:id="rId22" display="Low-Force" xr:uid="{147013ED-E895-184D-B4BF-3B9EF093EA51}"/>
    <hyperlink ref="E187:O187" r:id="rId23" display="Force" xr:uid="{3C6BB2FC-F6D2-8F46-995E-7E5B180B9588}"/>
    <hyperlink ref="E199:O199" r:id="rId24" display="Low-Force Incut" xr:uid="{7E4A8C95-01C9-0742-9FBD-76ECBE9F9599}"/>
    <hyperlink ref="E205:O205" r:id="rId25" display="Low-Force Slope" xr:uid="{59E9C1FD-3F80-6D45-9310-2275FEDDBB63}"/>
    <hyperlink ref="E211:O211" r:id="rId26" display="No-Force" xr:uid="{7BA23688-D8E6-984E-94CA-2FB2C3CBB214}"/>
    <hyperlink ref="E217:O217" r:id="rId27" display="No-Force slope" xr:uid="{CECD12A4-3140-A24A-A782-038CA072FAA3}"/>
    <hyperlink ref="E223:O223" r:id="rId28" display="No-Force incut" xr:uid="{157C3C0A-49DD-8344-ABA4-016D780E5C73}"/>
    <hyperlink ref="E229:O229" r:id="rId29" display="Power" xr:uid="{93016191-A31A-D64C-8533-524F5E6F04AF}"/>
    <hyperlink ref="E235:O235" r:id="rId30" display="Vibe" xr:uid="{03D7F1DE-44AE-6A4F-A608-9EBEEB6B36E1}"/>
    <hyperlink ref="E239:O239" r:id="rId31" display="Low-Vibe" xr:uid="{C0A10B66-AAB0-C94B-9B7C-C03A796379F6}"/>
    <hyperlink ref="E243:O243" r:id="rId32" display="Icon" xr:uid="{4B3B17E4-1F23-7A43-8CF4-7441BB5F3A6B}"/>
    <hyperlink ref="E249:O249" r:id="rId33" display="Love" xr:uid="{D4F3E34B-8F2D-7740-BED9-1A2C847C2C83}"/>
    <hyperlink ref="E257:O257" r:id="rId34" display="Flake" xr:uid="{8ECF6FF1-21D3-FB48-A4DA-7BDBF6BD0292}"/>
    <hyperlink ref="E267:O267" r:id="rId35" display="Flake blocker" xr:uid="{E0C647B3-E58D-EC4A-BD40-D5654E1741B7}"/>
    <hyperlink ref="E275:O275" r:id="rId36" display="Thick Flake" xr:uid="{FFDFA4AA-3555-924E-B2B8-30A04C3040C5}"/>
    <hyperlink ref="E279:O279" r:id="rId37" display="Rail regular" xr:uid="{98305372-0CC0-A042-9E9F-0A70680E8633}"/>
    <hyperlink ref="E289:O289" r:id="rId38" display="Rail irregular" xr:uid="{EFE6A653-E8DB-F541-AC36-73C29F1A8E92}"/>
  </hyperlinks>
  <pageMargins left="0.7" right="0.7" top="0.78740157499999996" bottom="0.78740157499999996" header="0.3" footer="0.3"/>
  <drawing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7608E-E200-B347-87B9-FA202C6614DB}">
  <sheetPr>
    <outlinePr summaryBelow="0" summaryRight="0"/>
  </sheetPr>
  <dimension ref="B1:S45"/>
  <sheetViews>
    <sheetView zoomScale="110" workbookViewId="0">
      <pane ySplit="1" topLeftCell="A2" activePane="bottomLeft" state="frozen"/>
      <selection pane="bottomLeft" activeCell="O44" sqref="E41:O44"/>
    </sheetView>
  </sheetViews>
  <sheetFormatPr baseColWidth="10" defaultColWidth="12.6640625" defaultRowHeight="15.75" customHeight="1" x14ac:dyDescent="0.15"/>
  <cols>
    <col min="2" max="2" width="14.1640625" customWidth="1"/>
    <col min="3" max="3" width="16" customWidth="1"/>
    <col min="4" max="4" width="14.1640625" style="47" customWidth="1"/>
    <col min="5" max="15" width="9.6640625" customWidth="1"/>
    <col min="16" max="16" width="14.6640625" style="122" customWidth="1"/>
    <col min="18" max="18" width="13" customWidth="1"/>
    <col min="19" max="19" width="14.1640625" hidden="1" customWidth="1"/>
  </cols>
  <sheetData>
    <row r="1" spans="2:19" ht="43" thickBot="1" x14ac:dyDescent="0.2">
      <c r="B1" s="155" t="s">
        <v>192</v>
      </c>
      <c r="C1" s="156"/>
      <c r="D1" s="157"/>
      <c r="E1" s="53" t="s">
        <v>106</v>
      </c>
      <c r="F1" s="82" t="s">
        <v>107</v>
      </c>
      <c r="G1" s="54" t="s">
        <v>108</v>
      </c>
      <c r="H1" s="55" t="s">
        <v>109</v>
      </c>
      <c r="I1" s="84" t="s">
        <v>193</v>
      </c>
      <c r="J1" s="83" t="s">
        <v>110</v>
      </c>
      <c r="K1" s="85" t="s">
        <v>111</v>
      </c>
      <c r="L1" s="56" t="s">
        <v>112</v>
      </c>
      <c r="M1" s="86" t="s">
        <v>0</v>
      </c>
      <c r="N1" s="87" t="s">
        <v>113</v>
      </c>
      <c r="O1" s="57" t="s">
        <v>114</v>
      </c>
      <c r="P1" s="121" t="s">
        <v>1</v>
      </c>
      <c r="S1" s="49" t="s">
        <v>2</v>
      </c>
    </row>
    <row r="2" spans="2:19" ht="93" customHeight="1" thickBot="1" x14ac:dyDescent="0.2">
      <c r="B2" s="158" t="str">
        <f>_xlfn.CONCAT("Disclaimer
Prices on this order form are shown using a conversion rate of ",S2,"  from CAD to EUR for reference purposes.
The final invoice amount will be determined at the time of billing, based on the prevailing market exchange rate.
All prices are excl. VAT and transport.")</f>
        <v>Disclaimer
Prices on this order form are shown using a conversion rate of 0,62  from CAD to EUR for reference purposes.
The final invoice amount will be determined at the time of billing, based on the prevailing market exchange rate.
All prices are excl. VAT and transport.</v>
      </c>
      <c r="C2" s="158"/>
      <c r="D2" s="158"/>
      <c r="E2" s="158"/>
      <c r="F2" s="158"/>
      <c r="G2" s="158"/>
      <c r="H2" s="158"/>
      <c r="I2" s="158"/>
      <c r="J2" s="158"/>
      <c r="K2" s="158"/>
      <c r="L2" s="158"/>
      <c r="M2" s="158"/>
      <c r="N2" s="158"/>
      <c r="O2" s="158"/>
      <c r="P2" s="79">
        <f>SUM(P5:P44)</f>
        <v>0</v>
      </c>
      <c r="S2" s="50">
        <f>'Plywood Volumes (EUR)'!R2</f>
        <v>0.62</v>
      </c>
    </row>
    <row r="3" spans="2:19" ht="22" thickTop="1" thickBot="1" x14ac:dyDescent="0.2">
      <c r="B3" s="21"/>
      <c r="C3" s="21"/>
      <c r="D3" s="34" t="str">
        <f t="shared" ref="D3:D27" si="0">IF(S3&gt;0,S3*$S$2,"")</f>
        <v/>
      </c>
      <c r="J3" s="4"/>
      <c r="K3" s="4"/>
      <c r="L3" s="4"/>
      <c r="S3" s="3"/>
    </row>
    <row r="4" spans="2:19" ht="22" thickTop="1" thickBot="1" x14ac:dyDescent="0.2">
      <c r="B4" s="22"/>
      <c r="C4" s="24"/>
      <c r="D4" s="46" t="str">
        <f t="shared" si="0"/>
        <v/>
      </c>
      <c r="E4" s="160"/>
      <c r="F4" s="161"/>
      <c r="G4" s="161"/>
      <c r="H4" s="162"/>
      <c r="I4" s="28"/>
      <c r="J4" s="163" t="s">
        <v>82</v>
      </c>
      <c r="K4" s="161"/>
      <c r="L4" s="162"/>
      <c r="M4" s="27"/>
      <c r="N4" s="28"/>
      <c r="O4" s="28"/>
      <c r="P4" s="80"/>
      <c r="S4" s="21"/>
    </row>
    <row r="5" spans="2:19" ht="14" thickTop="1" x14ac:dyDescent="0.15">
      <c r="B5" s="139" t="s">
        <v>6</v>
      </c>
      <c r="C5" s="5" t="s">
        <v>41</v>
      </c>
      <c r="D5" s="37">
        <f t="shared" si="0"/>
        <v>1178.3620800000001</v>
      </c>
      <c r="E5" s="131"/>
      <c r="F5" s="89"/>
      <c r="G5" s="89"/>
      <c r="H5" s="89"/>
      <c r="I5" s="89"/>
      <c r="J5" s="89"/>
      <c r="K5" s="89"/>
      <c r="L5" s="89"/>
      <c r="M5" s="89"/>
      <c r="N5" s="89"/>
      <c r="O5" s="104"/>
      <c r="P5" s="123">
        <f t="shared" ref="P5:P14" si="1">SUM(E5:O5)*D5</f>
        <v>0</v>
      </c>
      <c r="S5">
        <v>1900.5840000000003</v>
      </c>
    </row>
    <row r="6" spans="2:19" ht="13" x14ac:dyDescent="0.15">
      <c r="B6" s="164"/>
      <c r="C6" s="7" t="s">
        <v>83</v>
      </c>
      <c r="D6" s="38">
        <f t="shared" si="0"/>
        <v>259.43652000000003</v>
      </c>
      <c r="E6" s="132"/>
      <c r="F6" s="92"/>
      <c r="G6" s="92"/>
      <c r="H6" s="92"/>
      <c r="I6" s="92"/>
      <c r="J6" s="92"/>
      <c r="K6" s="92"/>
      <c r="L6" s="92"/>
      <c r="M6" s="92"/>
      <c r="N6" s="92"/>
      <c r="O6" s="100"/>
      <c r="P6" s="124">
        <f t="shared" si="1"/>
        <v>0</v>
      </c>
      <c r="S6">
        <v>418.44600000000008</v>
      </c>
    </row>
    <row r="7" spans="2:19" ht="13" x14ac:dyDescent="0.15">
      <c r="B7" s="164"/>
      <c r="C7" s="7" t="s">
        <v>84</v>
      </c>
      <c r="D7" s="38">
        <f t="shared" si="0"/>
        <v>259.43652000000003</v>
      </c>
      <c r="E7" s="132"/>
      <c r="F7" s="92"/>
      <c r="G7" s="92"/>
      <c r="H7" s="92"/>
      <c r="I7" s="92"/>
      <c r="J7" s="92"/>
      <c r="K7" s="92"/>
      <c r="L7" s="92"/>
      <c r="M7" s="92"/>
      <c r="N7" s="92"/>
      <c r="O7" s="100"/>
      <c r="P7" s="124">
        <f t="shared" si="1"/>
        <v>0</v>
      </c>
      <c r="S7">
        <v>418.44600000000008</v>
      </c>
    </row>
    <row r="8" spans="2:19" ht="13" x14ac:dyDescent="0.15">
      <c r="B8" s="164"/>
      <c r="C8" s="7" t="s">
        <v>85</v>
      </c>
      <c r="D8" s="38">
        <f t="shared" si="0"/>
        <v>329.74452000000008</v>
      </c>
      <c r="E8" s="132"/>
      <c r="F8" s="92"/>
      <c r="G8" s="92"/>
      <c r="H8" s="92"/>
      <c r="I8" s="92"/>
      <c r="J8" s="92"/>
      <c r="K8" s="92"/>
      <c r="L8" s="92"/>
      <c r="M8" s="92"/>
      <c r="N8" s="92"/>
      <c r="O8" s="100"/>
      <c r="P8" s="124">
        <f t="shared" si="1"/>
        <v>0</v>
      </c>
      <c r="S8">
        <v>531.84600000000012</v>
      </c>
    </row>
    <row r="9" spans="2:19" ht="14" thickBot="1" x14ac:dyDescent="0.2">
      <c r="B9" s="165"/>
      <c r="C9" s="9" t="s">
        <v>86</v>
      </c>
      <c r="D9" s="39">
        <f t="shared" si="0"/>
        <v>329.74452000000008</v>
      </c>
      <c r="E9" s="133"/>
      <c r="F9" s="95"/>
      <c r="G9" s="95"/>
      <c r="H9" s="95"/>
      <c r="I9" s="95"/>
      <c r="J9" s="95"/>
      <c r="K9" s="95"/>
      <c r="L9" s="95"/>
      <c r="M9" s="95"/>
      <c r="N9" s="95"/>
      <c r="O9" s="101"/>
      <c r="P9" s="125">
        <f t="shared" si="1"/>
        <v>0</v>
      </c>
      <c r="S9">
        <v>531.84600000000012</v>
      </c>
    </row>
    <row r="10" spans="2:19" ht="14" thickTop="1" x14ac:dyDescent="0.15">
      <c r="B10" s="139" t="s">
        <v>24</v>
      </c>
      <c r="C10" s="5" t="s">
        <v>41</v>
      </c>
      <c r="D10" s="40">
        <f t="shared" si="0"/>
        <v>1403.3476800000003</v>
      </c>
      <c r="E10" s="131"/>
      <c r="F10" s="89"/>
      <c r="G10" s="89"/>
      <c r="H10" s="89"/>
      <c r="I10" s="89"/>
      <c r="J10" s="89"/>
      <c r="K10" s="89"/>
      <c r="L10" s="89"/>
      <c r="M10" s="89"/>
      <c r="N10" s="89"/>
      <c r="O10" s="104"/>
      <c r="P10" s="123">
        <f t="shared" si="1"/>
        <v>0</v>
      </c>
      <c r="S10">
        <v>2263.4640000000004</v>
      </c>
    </row>
    <row r="11" spans="2:19" ht="13" x14ac:dyDescent="0.15">
      <c r="B11" s="164"/>
      <c r="C11" s="7" t="s">
        <v>83</v>
      </c>
      <c r="D11" s="38">
        <f t="shared" si="0"/>
        <v>308.65212000000002</v>
      </c>
      <c r="E11" s="132"/>
      <c r="F11" s="92"/>
      <c r="G11" s="92"/>
      <c r="H11" s="92"/>
      <c r="I11" s="92"/>
      <c r="J11" s="92"/>
      <c r="K11" s="92"/>
      <c r="L11" s="92"/>
      <c r="M11" s="92"/>
      <c r="N11" s="92"/>
      <c r="O11" s="100"/>
      <c r="P11" s="124">
        <f t="shared" si="1"/>
        <v>0</v>
      </c>
      <c r="S11">
        <v>497.82600000000002</v>
      </c>
    </row>
    <row r="12" spans="2:19" ht="13" x14ac:dyDescent="0.15">
      <c r="B12" s="164"/>
      <c r="C12" s="7" t="s">
        <v>84</v>
      </c>
      <c r="D12" s="38">
        <f t="shared" si="0"/>
        <v>308.65212000000002</v>
      </c>
      <c r="E12" s="132"/>
      <c r="F12" s="92"/>
      <c r="G12" s="92"/>
      <c r="H12" s="92"/>
      <c r="I12" s="92"/>
      <c r="J12" s="92"/>
      <c r="K12" s="92"/>
      <c r="L12" s="92"/>
      <c r="M12" s="92"/>
      <c r="N12" s="92"/>
      <c r="O12" s="100"/>
      <c r="P12" s="124">
        <f t="shared" si="1"/>
        <v>0</v>
      </c>
      <c r="S12">
        <v>497.82600000000002</v>
      </c>
    </row>
    <row r="13" spans="2:19" ht="13" x14ac:dyDescent="0.15">
      <c r="B13" s="164"/>
      <c r="C13" s="7" t="s">
        <v>85</v>
      </c>
      <c r="D13" s="38">
        <f t="shared" si="0"/>
        <v>393.02172000000002</v>
      </c>
      <c r="E13" s="132"/>
      <c r="F13" s="92"/>
      <c r="G13" s="92"/>
      <c r="H13" s="92"/>
      <c r="I13" s="92"/>
      <c r="J13" s="92"/>
      <c r="K13" s="92"/>
      <c r="L13" s="92"/>
      <c r="M13" s="92"/>
      <c r="N13" s="92"/>
      <c r="O13" s="100"/>
      <c r="P13" s="124">
        <f t="shared" si="1"/>
        <v>0</v>
      </c>
      <c r="S13">
        <v>633.90600000000006</v>
      </c>
    </row>
    <row r="14" spans="2:19" ht="14" thickBot="1" x14ac:dyDescent="0.2">
      <c r="B14" s="165"/>
      <c r="C14" s="9" t="s">
        <v>86</v>
      </c>
      <c r="D14" s="39">
        <f t="shared" si="0"/>
        <v>393.02172000000002</v>
      </c>
      <c r="E14" s="133"/>
      <c r="F14" s="95"/>
      <c r="G14" s="95"/>
      <c r="H14" s="95"/>
      <c r="I14" s="95"/>
      <c r="J14" s="95"/>
      <c r="K14" s="95"/>
      <c r="L14" s="95"/>
      <c r="M14" s="95"/>
      <c r="N14" s="95"/>
      <c r="O14" s="101"/>
      <c r="P14" s="125">
        <f t="shared" si="1"/>
        <v>0</v>
      </c>
      <c r="S14">
        <v>633.90600000000006</v>
      </c>
    </row>
    <row r="15" spans="2:19" ht="15" thickTop="1" thickBot="1" x14ac:dyDescent="0.2">
      <c r="B15" s="1"/>
      <c r="C15" s="1"/>
      <c r="D15" s="34" t="str">
        <f t="shared" si="0"/>
        <v/>
      </c>
      <c r="E15" s="1"/>
      <c r="S15">
        <v>0</v>
      </c>
    </row>
    <row r="16" spans="2:19" ht="22" thickTop="1" thickBot="1" x14ac:dyDescent="0.2">
      <c r="B16" s="25" t="s">
        <v>87</v>
      </c>
      <c r="C16" s="26"/>
      <c r="D16" s="36" t="str">
        <f t="shared" si="0"/>
        <v/>
      </c>
      <c r="E16" s="160"/>
      <c r="F16" s="161"/>
      <c r="G16" s="161"/>
      <c r="H16" s="162"/>
      <c r="I16" s="28"/>
      <c r="J16" s="163" t="s">
        <v>88</v>
      </c>
      <c r="K16" s="161"/>
      <c r="L16" s="162"/>
      <c r="M16" s="27"/>
      <c r="N16" s="28"/>
      <c r="O16" s="28"/>
      <c r="P16" s="80"/>
      <c r="S16">
        <v>0</v>
      </c>
    </row>
    <row r="17" spans="2:19" ht="14" thickTop="1" x14ac:dyDescent="0.15">
      <c r="B17" s="19" t="s">
        <v>17</v>
      </c>
      <c r="C17" s="6" t="s">
        <v>85</v>
      </c>
      <c r="D17" s="37">
        <f t="shared" si="0"/>
        <v>519.57612000000006</v>
      </c>
      <c r="E17" s="131"/>
      <c r="F17" s="89"/>
      <c r="G17" s="89"/>
      <c r="H17" s="89"/>
      <c r="I17" s="89"/>
      <c r="J17" s="89"/>
      <c r="K17" s="89"/>
      <c r="L17" s="89"/>
      <c r="M17" s="89"/>
      <c r="N17" s="89"/>
      <c r="O17" s="90"/>
      <c r="P17" s="123">
        <f t="shared" ref="P17:P18" si="2">SUM(E17:O17)*D17</f>
        <v>0</v>
      </c>
      <c r="S17">
        <v>838.02600000000007</v>
      </c>
    </row>
    <row r="18" spans="2:19" ht="14" thickBot="1" x14ac:dyDescent="0.2">
      <c r="B18" s="20" t="s">
        <v>11</v>
      </c>
      <c r="C18" s="10" t="s">
        <v>85</v>
      </c>
      <c r="D18" s="39">
        <f t="shared" si="0"/>
        <v>561.76092000000006</v>
      </c>
      <c r="E18" s="133"/>
      <c r="F18" s="95"/>
      <c r="G18" s="95"/>
      <c r="H18" s="95"/>
      <c r="I18" s="95"/>
      <c r="J18" s="95"/>
      <c r="K18" s="95"/>
      <c r="L18" s="95"/>
      <c r="M18" s="95"/>
      <c r="N18" s="95"/>
      <c r="O18" s="96"/>
      <c r="P18" s="125">
        <f t="shared" si="2"/>
        <v>0</v>
      </c>
      <c r="S18">
        <v>906.06600000000014</v>
      </c>
    </row>
    <row r="19" spans="2:19" ht="15" thickTop="1" thickBot="1" x14ac:dyDescent="0.2">
      <c r="B19" s="1"/>
      <c r="C19" s="1"/>
      <c r="D19" s="34" t="str">
        <f t="shared" si="0"/>
        <v/>
      </c>
      <c r="E19" s="1"/>
      <c r="S19">
        <v>0</v>
      </c>
    </row>
    <row r="20" spans="2:19" ht="22" thickTop="1" thickBot="1" x14ac:dyDescent="0.2">
      <c r="B20" s="27" t="s">
        <v>89</v>
      </c>
      <c r="C20" s="28"/>
      <c r="D20" s="29" t="str">
        <f t="shared" si="0"/>
        <v/>
      </c>
      <c r="E20" s="166"/>
      <c r="F20" s="167"/>
      <c r="G20" s="167"/>
      <c r="H20" s="168"/>
      <c r="I20" s="26"/>
      <c r="J20" s="169" t="s">
        <v>90</v>
      </c>
      <c r="K20" s="167"/>
      <c r="L20" s="168"/>
      <c r="M20" s="25"/>
      <c r="N20" s="26"/>
      <c r="O20" s="26"/>
      <c r="P20" s="81"/>
      <c r="S20">
        <v>0</v>
      </c>
    </row>
    <row r="21" spans="2:19" ht="14" thickTop="1" x14ac:dyDescent="0.15">
      <c r="B21" s="19" t="s">
        <v>63</v>
      </c>
      <c r="C21" s="6" t="s">
        <v>8</v>
      </c>
      <c r="D21" s="37">
        <f t="shared" si="0"/>
        <v>87.885000000000005</v>
      </c>
      <c r="E21" s="131"/>
      <c r="F21" s="89"/>
      <c r="G21" s="89"/>
      <c r="H21" s="89"/>
      <c r="I21" s="89"/>
      <c r="J21" s="89"/>
      <c r="K21" s="89"/>
      <c r="L21" s="89"/>
      <c r="M21" s="89"/>
      <c r="N21" s="89"/>
      <c r="O21" s="90"/>
      <c r="P21" s="126">
        <f t="shared" ref="P21:P22" si="3">SUM(E21:O21)*D21</f>
        <v>0</v>
      </c>
      <c r="S21">
        <v>141.75</v>
      </c>
    </row>
    <row r="22" spans="2:19" ht="14" thickBot="1" x14ac:dyDescent="0.2">
      <c r="B22" s="20" t="s">
        <v>64</v>
      </c>
      <c r="C22" s="10" t="s">
        <v>8</v>
      </c>
      <c r="D22" s="39">
        <f t="shared" si="0"/>
        <v>105.46199999999999</v>
      </c>
      <c r="E22" s="133"/>
      <c r="F22" s="95"/>
      <c r="G22" s="95"/>
      <c r="H22" s="95"/>
      <c r="I22" s="95"/>
      <c r="J22" s="95"/>
      <c r="K22" s="95"/>
      <c r="L22" s="95"/>
      <c r="M22" s="95"/>
      <c r="N22" s="95"/>
      <c r="O22" s="96"/>
      <c r="P22" s="127">
        <f t="shared" si="3"/>
        <v>0</v>
      </c>
      <c r="S22">
        <v>170.1</v>
      </c>
    </row>
    <row r="23" spans="2:19" ht="15" thickTop="1" thickBot="1" x14ac:dyDescent="0.2">
      <c r="D23" s="34" t="str">
        <f t="shared" si="0"/>
        <v/>
      </c>
      <c r="S23">
        <v>0</v>
      </c>
    </row>
    <row r="24" spans="2:19" ht="22" thickTop="1" thickBot="1" x14ac:dyDescent="0.2">
      <c r="B24" s="25" t="s">
        <v>91</v>
      </c>
      <c r="C24" s="26"/>
      <c r="D24" s="41" t="str">
        <f t="shared" si="0"/>
        <v/>
      </c>
      <c r="E24" s="166"/>
      <c r="F24" s="167"/>
      <c r="G24" s="167"/>
      <c r="H24" s="168"/>
      <c r="I24" s="26"/>
      <c r="J24" s="169" t="s">
        <v>92</v>
      </c>
      <c r="K24" s="167"/>
      <c r="L24" s="168"/>
      <c r="M24" s="27"/>
      <c r="N24" s="28"/>
      <c r="O24" s="28"/>
      <c r="P24" s="80"/>
      <c r="S24">
        <v>0</v>
      </c>
    </row>
    <row r="25" spans="2:19" ht="14" thickTop="1" x14ac:dyDescent="0.15">
      <c r="B25" s="139" t="s">
        <v>6</v>
      </c>
      <c r="C25" s="5" t="s">
        <v>93</v>
      </c>
      <c r="D25" s="37">
        <f t="shared" si="0"/>
        <v>161.00532000000001</v>
      </c>
      <c r="E25" s="131"/>
      <c r="F25" s="89"/>
      <c r="G25" s="89"/>
      <c r="H25" s="89"/>
      <c r="I25" s="89"/>
      <c r="J25" s="89"/>
      <c r="K25" s="89"/>
      <c r="L25" s="89"/>
      <c r="M25" s="98"/>
      <c r="N25" s="98"/>
      <c r="O25" s="99"/>
      <c r="P25" s="123">
        <f t="shared" ref="P25:P32" si="4">SUM(E25:O25)*D25</f>
        <v>0</v>
      </c>
      <c r="S25">
        <v>259.68600000000004</v>
      </c>
    </row>
    <row r="26" spans="2:19" ht="13" x14ac:dyDescent="0.15">
      <c r="B26" s="164"/>
      <c r="C26" s="7" t="s">
        <v>94</v>
      </c>
      <c r="D26" s="38">
        <f t="shared" si="0"/>
        <v>203.19012000000001</v>
      </c>
      <c r="E26" s="132"/>
      <c r="F26" s="92"/>
      <c r="G26" s="92"/>
      <c r="H26" s="92"/>
      <c r="I26" s="92"/>
      <c r="J26" s="92"/>
      <c r="K26" s="92"/>
      <c r="L26" s="92"/>
      <c r="M26" s="92"/>
      <c r="N26" s="92"/>
      <c r="O26" s="100"/>
      <c r="P26" s="124">
        <f t="shared" si="4"/>
        <v>0</v>
      </c>
      <c r="S26">
        <v>327.726</v>
      </c>
    </row>
    <row r="27" spans="2:19" ht="13" x14ac:dyDescent="0.15">
      <c r="B27" s="164"/>
      <c r="C27" s="7" t="s">
        <v>95</v>
      </c>
      <c r="D27" s="38">
        <f t="shared" si="0"/>
        <v>168.03612000000001</v>
      </c>
      <c r="E27" s="132"/>
      <c r="F27" s="92"/>
      <c r="G27" s="92"/>
      <c r="H27" s="92"/>
      <c r="I27" s="92"/>
      <c r="J27" s="92"/>
      <c r="K27" s="92"/>
      <c r="L27" s="92"/>
      <c r="M27" s="92"/>
      <c r="N27" s="92"/>
      <c r="O27" s="100"/>
      <c r="P27" s="124">
        <f t="shared" si="4"/>
        <v>0</v>
      </c>
      <c r="S27">
        <v>271.02600000000001</v>
      </c>
    </row>
    <row r="28" spans="2:19" ht="14" thickBot="1" x14ac:dyDescent="0.2">
      <c r="B28" s="165"/>
      <c r="C28" s="18" t="s">
        <v>96</v>
      </c>
      <c r="D28" s="39">
        <f t="shared" ref="D28:D44" si="5">IF(S28&gt;0,S28*$S$2,"")</f>
        <v>210.22092000000001</v>
      </c>
      <c r="E28" s="134"/>
      <c r="F28" s="102"/>
      <c r="G28" s="102"/>
      <c r="H28" s="102"/>
      <c r="I28" s="102"/>
      <c r="J28" s="102"/>
      <c r="K28" s="102"/>
      <c r="L28" s="102"/>
      <c r="M28" s="102"/>
      <c r="N28" s="102"/>
      <c r="O28" s="106"/>
      <c r="P28" s="128">
        <f t="shared" si="4"/>
        <v>0</v>
      </c>
      <c r="S28">
        <v>339.06600000000003</v>
      </c>
    </row>
    <row r="29" spans="2:19" ht="14" thickTop="1" x14ac:dyDescent="0.15">
      <c r="B29" s="139" t="s">
        <v>11</v>
      </c>
      <c r="C29" s="5" t="s">
        <v>93</v>
      </c>
      <c r="D29" s="40">
        <f t="shared" si="5"/>
        <v>192.64392000000001</v>
      </c>
      <c r="E29" s="131"/>
      <c r="F29" s="89"/>
      <c r="G29" s="89"/>
      <c r="H29" s="89"/>
      <c r="I29" s="89"/>
      <c r="J29" s="89"/>
      <c r="K29" s="89"/>
      <c r="L29" s="89"/>
      <c r="M29" s="89"/>
      <c r="N29" s="89"/>
      <c r="O29" s="104"/>
      <c r="P29" s="123">
        <f t="shared" si="4"/>
        <v>0</v>
      </c>
      <c r="S29">
        <v>310.71600000000001</v>
      </c>
    </row>
    <row r="30" spans="2:19" ht="13" x14ac:dyDescent="0.15">
      <c r="B30" s="164"/>
      <c r="C30" s="7" t="s">
        <v>94</v>
      </c>
      <c r="D30" s="38">
        <f t="shared" si="5"/>
        <v>245.37492</v>
      </c>
      <c r="E30" s="132"/>
      <c r="F30" s="92"/>
      <c r="G30" s="92"/>
      <c r="H30" s="92"/>
      <c r="I30" s="92"/>
      <c r="J30" s="92"/>
      <c r="K30" s="92"/>
      <c r="L30" s="92"/>
      <c r="M30" s="92"/>
      <c r="N30" s="92"/>
      <c r="O30" s="100"/>
      <c r="P30" s="124">
        <f t="shared" si="4"/>
        <v>0</v>
      </c>
      <c r="S30">
        <v>395.76600000000002</v>
      </c>
    </row>
    <row r="31" spans="2:19" ht="13" x14ac:dyDescent="0.15">
      <c r="B31" s="164"/>
      <c r="C31" s="7" t="s">
        <v>95</v>
      </c>
      <c r="D31" s="38">
        <f t="shared" si="5"/>
        <v>199.67472000000004</v>
      </c>
      <c r="E31" s="132"/>
      <c r="F31" s="92"/>
      <c r="G31" s="92"/>
      <c r="H31" s="92"/>
      <c r="I31" s="92"/>
      <c r="J31" s="92"/>
      <c r="K31" s="92"/>
      <c r="L31" s="92"/>
      <c r="M31" s="92"/>
      <c r="N31" s="92"/>
      <c r="O31" s="100"/>
      <c r="P31" s="124">
        <f t="shared" si="4"/>
        <v>0</v>
      </c>
      <c r="S31">
        <v>322.05600000000004</v>
      </c>
    </row>
    <row r="32" spans="2:19" ht="14" thickBot="1" x14ac:dyDescent="0.2">
      <c r="B32" s="165"/>
      <c r="C32" s="9" t="s">
        <v>96</v>
      </c>
      <c r="D32" s="39">
        <f t="shared" si="5"/>
        <v>252.40572000000003</v>
      </c>
      <c r="E32" s="133"/>
      <c r="F32" s="95"/>
      <c r="G32" s="95"/>
      <c r="H32" s="95"/>
      <c r="I32" s="95"/>
      <c r="J32" s="95"/>
      <c r="K32" s="95"/>
      <c r="L32" s="95"/>
      <c r="M32" s="95"/>
      <c r="N32" s="95"/>
      <c r="O32" s="101"/>
      <c r="P32" s="125">
        <f t="shared" si="4"/>
        <v>0</v>
      </c>
      <c r="S32">
        <v>407.10600000000005</v>
      </c>
    </row>
    <row r="33" spans="2:19" ht="15" thickTop="1" thickBot="1" x14ac:dyDescent="0.2">
      <c r="B33" s="1"/>
      <c r="C33" s="1"/>
      <c r="D33" s="34" t="str">
        <f t="shared" si="5"/>
        <v/>
      </c>
      <c r="E33" s="1"/>
      <c r="S33">
        <v>0</v>
      </c>
    </row>
    <row r="34" spans="2:19" ht="22" thickTop="1" thickBot="1" x14ac:dyDescent="0.2">
      <c r="B34" s="27" t="s">
        <v>97</v>
      </c>
      <c r="C34" s="28"/>
      <c r="D34" s="29" t="str">
        <f t="shared" si="5"/>
        <v/>
      </c>
      <c r="E34" s="166"/>
      <c r="F34" s="167"/>
      <c r="G34" s="167"/>
      <c r="H34" s="168"/>
      <c r="I34" s="26"/>
      <c r="J34" s="169" t="s">
        <v>98</v>
      </c>
      <c r="K34" s="167"/>
      <c r="L34" s="168"/>
      <c r="M34" s="25"/>
      <c r="N34" s="26"/>
      <c r="O34" s="26"/>
      <c r="P34" s="81"/>
      <c r="S34">
        <v>0</v>
      </c>
    </row>
    <row r="35" spans="2:19" ht="14" thickTop="1" x14ac:dyDescent="0.15">
      <c r="B35" s="139" t="s">
        <v>17</v>
      </c>
      <c r="C35" s="6" t="s">
        <v>99</v>
      </c>
      <c r="D35" s="37">
        <f t="shared" si="5"/>
        <v>175.06692000000004</v>
      </c>
      <c r="E35" s="131"/>
      <c r="F35" s="89"/>
      <c r="G35" s="89"/>
      <c r="H35" s="89"/>
      <c r="I35" s="89"/>
      <c r="J35" s="89"/>
      <c r="K35" s="89"/>
      <c r="L35" s="89"/>
      <c r="M35" s="89"/>
      <c r="N35" s="89"/>
      <c r="O35" s="90"/>
      <c r="P35" s="126">
        <f t="shared" ref="P35:P38" si="6">SUM(E35:O35)*D35</f>
        <v>0</v>
      </c>
      <c r="S35">
        <v>282.36600000000004</v>
      </c>
    </row>
    <row r="36" spans="2:19" ht="14" thickBot="1" x14ac:dyDescent="0.2">
      <c r="B36" s="165"/>
      <c r="C36" s="10" t="s">
        <v>100</v>
      </c>
      <c r="D36" s="39">
        <f t="shared" si="5"/>
        <v>175.06692000000004</v>
      </c>
      <c r="E36" s="133"/>
      <c r="F36" s="95"/>
      <c r="G36" s="95"/>
      <c r="H36" s="95"/>
      <c r="I36" s="95"/>
      <c r="J36" s="95"/>
      <c r="K36" s="95"/>
      <c r="L36" s="95"/>
      <c r="M36" s="95"/>
      <c r="N36" s="95"/>
      <c r="O36" s="96"/>
      <c r="P36" s="127">
        <f t="shared" si="6"/>
        <v>0</v>
      </c>
      <c r="S36">
        <v>282.36600000000004</v>
      </c>
    </row>
    <row r="37" spans="2:19" ht="14" thickTop="1" x14ac:dyDescent="0.15">
      <c r="B37" s="142" t="s">
        <v>11</v>
      </c>
      <c r="C37" s="12" t="s">
        <v>99</v>
      </c>
      <c r="D37" s="40">
        <f t="shared" si="5"/>
        <v>210.22092000000001</v>
      </c>
      <c r="E37" s="135"/>
      <c r="F37" s="98"/>
      <c r="G37" s="98"/>
      <c r="H37" s="98"/>
      <c r="I37" s="98"/>
      <c r="J37" s="98"/>
      <c r="K37" s="98"/>
      <c r="L37" s="98"/>
      <c r="M37" s="98"/>
      <c r="N37" s="98"/>
      <c r="O37" s="117"/>
      <c r="P37" s="129">
        <f t="shared" si="6"/>
        <v>0</v>
      </c>
      <c r="S37">
        <v>339.06600000000003</v>
      </c>
    </row>
    <row r="38" spans="2:19" ht="14" thickBot="1" x14ac:dyDescent="0.2">
      <c r="B38" s="165"/>
      <c r="C38" s="10" t="s">
        <v>100</v>
      </c>
      <c r="D38" s="39">
        <f t="shared" si="5"/>
        <v>210.22092000000001</v>
      </c>
      <c r="E38" s="133"/>
      <c r="F38" s="95"/>
      <c r="G38" s="95"/>
      <c r="H38" s="95"/>
      <c r="I38" s="95"/>
      <c r="J38" s="95"/>
      <c r="K38" s="95"/>
      <c r="L38" s="95"/>
      <c r="M38" s="95"/>
      <c r="N38" s="95"/>
      <c r="O38" s="96"/>
      <c r="P38" s="127">
        <f t="shared" si="6"/>
        <v>0</v>
      </c>
      <c r="S38">
        <v>339.06600000000003</v>
      </c>
    </row>
    <row r="39" spans="2:19" ht="15" thickTop="1" thickBot="1" x14ac:dyDescent="0.2">
      <c r="B39" s="1"/>
      <c r="C39" s="1"/>
      <c r="D39" s="34" t="str">
        <f t="shared" si="5"/>
        <v/>
      </c>
      <c r="E39" s="1"/>
      <c r="S39">
        <v>0</v>
      </c>
    </row>
    <row r="40" spans="2:19" ht="22" thickTop="1" thickBot="1" x14ac:dyDescent="0.2">
      <c r="B40" s="27" t="s">
        <v>101</v>
      </c>
      <c r="C40" s="28"/>
      <c r="D40" s="29" t="str">
        <f t="shared" si="5"/>
        <v/>
      </c>
      <c r="E40" s="160"/>
      <c r="F40" s="161"/>
      <c r="G40" s="161"/>
      <c r="H40" s="162"/>
      <c r="I40" s="28"/>
      <c r="J40" s="163" t="s">
        <v>102</v>
      </c>
      <c r="K40" s="161"/>
      <c r="L40" s="162"/>
      <c r="M40" s="27"/>
      <c r="N40" s="28"/>
      <c r="O40" s="28"/>
      <c r="P40" s="80"/>
      <c r="S40">
        <v>0</v>
      </c>
    </row>
    <row r="41" spans="2:19" ht="14" thickTop="1" x14ac:dyDescent="0.15">
      <c r="B41" s="139" t="s">
        <v>17</v>
      </c>
      <c r="C41" s="6" t="s">
        <v>103</v>
      </c>
      <c r="D41" s="37">
        <f t="shared" si="5"/>
        <v>203.19012000000001</v>
      </c>
      <c r="E41" s="131"/>
      <c r="F41" s="89"/>
      <c r="G41" s="89"/>
      <c r="H41" s="89"/>
      <c r="I41" s="89"/>
      <c r="J41" s="89"/>
      <c r="K41" s="89"/>
      <c r="L41" s="89"/>
      <c r="M41" s="89"/>
      <c r="N41" s="89"/>
      <c r="O41" s="90"/>
      <c r="P41" s="123">
        <f t="shared" ref="P41:P44" si="7">SUM(E41:O41)*D41</f>
        <v>0</v>
      </c>
      <c r="S41">
        <v>327.726</v>
      </c>
    </row>
    <row r="42" spans="2:19" ht="14" thickBot="1" x14ac:dyDescent="0.2">
      <c r="B42" s="165"/>
      <c r="C42" s="10" t="s">
        <v>104</v>
      </c>
      <c r="D42" s="39">
        <f t="shared" si="5"/>
        <v>203.19012000000001</v>
      </c>
      <c r="E42" s="133"/>
      <c r="F42" s="95"/>
      <c r="G42" s="95"/>
      <c r="H42" s="95"/>
      <c r="I42" s="95"/>
      <c r="J42" s="95"/>
      <c r="K42" s="95"/>
      <c r="L42" s="95"/>
      <c r="M42" s="95"/>
      <c r="N42" s="95"/>
      <c r="O42" s="96"/>
      <c r="P42" s="125">
        <f t="shared" si="7"/>
        <v>0</v>
      </c>
      <c r="S42">
        <v>327.726</v>
      </c>
    </row>
    <row r="43" spans="2:19" ht="14" thickTop="1" x14ac:dyDescent="0.15">
      <c r="B43" s="142" t="s">
        <v>11</v>
      </c>
      <c r="C43" s="12" t="s">
        <v>103</v>
      </c>
      <c r="D43" s="40">
        <f t="shared" si="5"/>
        <v>241.85952000000003</v>
      </c>
      <c r="E43" s="135"/>
      <c r="F43" s="98"/>
      <c r="G43" s="98"/>
      <c r="H43" s="98"/>
      <c r="I43" s="98"/>
      <c r="J43" s="98"/>
      <c r="K43" s="98"/>
      <c r="L43" s="98"/>
      <c r="M43" s="98"/>
      <c r="N43" s="98"/>
      <c r="O43" s="117"/>
      <c r="P43" s="130">
        <f t="shared" si="7"/>
        <v>0</v>
      </c>
      <c r="S43">
        <v>390.09600000000006</v>
      </c>
    </row>
    <row r="44" spans="2:19" ht="14" thickBot="1" x14ac:dyDescent="0.2">
      <c r="B44" s="165"/>
      <c r="C44" s="10" t="s">
        <v>104</v>
      </c>
      <c r="D44" s="39">
        <f t="shared" si="5"/>
        <v>241.85952000000003</v>
      </c>
      <c r="E44" s="133"/>
      <c r="F44" s="95"/>
      <c r="G44" s="95"/>
      <c r="H44" s="95"/>
      <c r="I44" s="95"/>
      <c r="J44" s="95"/>
      <c r="K44" s="95"/>
      <c r="L44" s="95"/>
      <c r="M44" s="95"/>
      <c r="N44" s="95"/>
      <c r="O44" s="96"/>
      <c r="P44" s="125">
        <f t="shared" si="7"/>
        <v>0</v>
      </c>
      <c r="S44">
        <v>390.09600000000006</v>
      </c>
    </row>
    <row r="45" spans="2:19" ht="15.75" customHeight="1" thickTop="1" x14ac:dyDescent="0.15"/>
  </sheetData>
  <sheetProtection algorithmName="SHA-512" hashValue="9UNaCBMRMG46zgXFcbPfzQIcyE74aU4VG361DAoe0gfLZlnAcijoGa14kfrLpBnFnhfadm0gnyLUOAP+ers8+A==" saltValue="NLz08mYx68eewUJVLG8EOQ==" spinCount="100000" sheet="1" objects="1" scenarios="1"/>
  <mergeCells count="22">
    <mergeCell ref="B41:B42"/>
    <mergeCell ref="B43:B44"/>
    <mergeCell ref="B35:B36"/>
    <mergeCell ref="B37:B38"/>
    <mergeCell ref="E40:H40"/>
    <mergeCell ref="E24:H24"/>
    <mergeCell ref="J24:L24"/>
    <mergeCell ref="J40:L40"/>
    <mergeCell ref="B25:B28"/>
    <mergeCell ref="B29:B32"/>
    <mergeCell ref="E34:H34"/>
    <mergeCell ref="J34:L34"/>
    <mergeCell ref="B10:B14"/>
    <mergeCell ref="E16:H16"/>
    <mergeCell ref="J16:L16"/>
    <mergeCell ref="E20:H20"/>
    <mergeCell ref="J20:L20"/>
    <mergeCell ref="B1:D1"/>
    <mergeCell ref="E4:H4"/>
    <mergeCell ref="J4:L4"/>
    <mergeCell ref="B2:O2"/>
    <mergeCell ref="B5:B9"/>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Plywood Volumes (EUR)</vt:lpstr>
      <vt:lpstr>Fiberglas Macros (EUR)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Linus Raatz</cp:lastModifiedBy>
  <cp:revision/>
  <dcterms:created xsi:type="dcterms:W3CDTF">2025-10-21T17:05:11Z</dcterms:created>
  <dcterms:modified xsi:type="dcterms:W3CDTF">2025-10-24T19:44:23Z</dcterms:modified>
  <cp:category/>
  <cp:contentStatus/>
</cp:coreProperties>
</file>