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67.xml"/>
  <Override ContentType="application/vnd.openxmlformats-officedocument.spreadsheetml.table+xml" PartName="/xl/tables/table4.xml"/>
  <Override ContentType="application/vnd.openxmlformats-officedocument.spreadsheetml.table+xml" PartName="/xl/tables/table32.xml"/>
  <Override ContentType="application/vnd.openxmlformats-officedocument.spreadsheetml.table+xml" PartName="/xl/tables/table59.xml"/>
  <Override ContentType="application/vnd.openxmlformats-officedocument.spreadsheetml.table+xml" PartName="/xl/tables/table84.xml"/>
  <Override ContentType="application/vnd.openxmlformats-officedocument.spreadsheetml.table+xml" PartName="/xl/tables/table58.xml"/>
  <Override ContentType="application/vnd.openxmlformats-officedocument.spreadsheetml.table+xml" PartName="/xl/tables/table76.xml"/>
  <Override ContentType="application/vnd.openxmlformats-officedocument.spreadsheetml.table+xml" PartName="/xl/tables/table41.xml"/>
  <Override ContentType="application/vnd.openxmlformats-officedocument.spreadsheetml.table+xml" PartName="/xl/tables/table15.xml"/>
  <Override ContentType="application/vnd.openxmlformats-officedocument.spreadsheetml.table+xml" PartName="/xl/tables/table24.xml"/>
  <Override ContentType="application/vnd.openxmlformats-officedocument.spreadsheetml.table+xml" PartName="/xl/tables/table50.xml"/>
  <Override ContentType="application/vnd.openxmlformats-officedocument.spreadsheetml.table+xml" PartName="/xl/tables/table31.xml"/>
  <Override ContentType="application/vnd.openxmlformats-officedocument.spreadsheetml.table+xml" PartName="/xl/tables/table5.xml"/>
  <Override ContentType="application/vnd.openxmlformats-officedocument.spreadsheetml.table+xml" PartName="/xl/tables/table49.xml"/>
  <Override ContentType="application/vnd.openxmlformats-officedocument.spreadsheetml.table+xml" PartName="/xl/tables/table74.xml"/>
  <Override ContentType="application/vnd.openxmlformats-officedocument.spreadsheetml.table+xml" PartName="/xl/tables/table57.xml"/>
  <Override ContentType="application/vnd.openxmlformats-officedocument.spreadsheetml.table+xml" PartName="/xl/tables/table83.xml"/>
  <Override ContentType="application/vnd.openxmlformats-officedocument.spreadsheetml.table+xml" PartName="/xl/tables/table40.xml"/>
  <Override ContentType="application/vnd.openxmlformats-officedocument.spreadsheetml.table+xml" PartName="/xl/tables/table14.xml"/>
  <Override ContentType="application/vnd.openxmlformats-officedocument.spreadsheetml.table+xml" PartName="/xl/tables/table75.xml"/>
  <Override ContentType="application/vnd.openxmlformats-officedocument.spreadsheetml.table+xml" PartName="/xl/tables/table23.xml"/>
  <Override ContentType="application/vnd.openxmlformats-officedocument.spreadsheetml.table+xml" PartName="/xl/tables/table66.xml"/>
  <Override ContentType="application/vnd.openxmlformats-officedocument.spreadsheetml.table+xml" PartName="/xl/tables/table18.xml"/>
  <Override ContentType="application/vnd.openxmlformats-officedocument.spreadsheetml.table+xml" PartName="/xl/tables/table48.xml"/>
  <Override ContentType="application/vnd.openxmlformats-officedocument.spreadsheetml.table+xml" PartName="/xl/tables/table81.xml"/>
  <Override ContentType="application/vnd.openxmlformats-officedocument.spreadsheetml.table+xml" PartName="/xl/tables/table22.xml"/>
  <Override ContentType="application/vnd.openxmlformats-officedocument.spreadsheetml.table+xml" PartName="/xl/tables/table52.xml"/>
  <Override ContentType="application/vnd.openxmlformats-officedocument.spreadsheetml.table+xml" PartName="/xl/tables/table35.xml"/>
  <Override ContentType="application/vnd.openxmlformats-officedocument.spreadsheetml.table+xml" PartName="/xl/tables/table6.xml"/>
  <Override ContentType="application/vnd.openxmlformats-officedocument.spreadsheetml.table+xml" PartName="/xl/tables/table65.xml"/>
  <Override ContentType="application/vnd.openxmlformats-officedocument.spreadsheetml.table+xml" PartName="/xl/tables/table78.xml"/>
  <Override ContentType="application/vnd.openxmlformats-officedocument.spreadsheetml.table+xml" PartName="/xl/tables/table20.xml"/>
  <Override ContentType="application/vnd.openxmlformats-officedocument.spreadsheetml.table+xml" PartName="/xl/tables/table17.xml"/>
  <Override ContentType="application/vnd.openxmlformats-officedocument.spreadsheetml.table+xml" PartName="/xl/tables/table33.xml"/>
  <Override ContentType="application/vnd.openxmlformats-officedocument.spreadsheetml.table+xml" PartName="/xl/tables/table47.xml"/>
  <Override ContentType="application/vnd.openxmlformats-officedocument.spreadsheetml.table+xml" PartName="/xl/tables/table82.xml"/>
  <Override ContentType="application/vnd.openxmlformats-officedocument.spreadsheetml.table+xml" PartName="/xl/tables/table34.xml"/>
  <Override ContentType="application/vnd.openxmlformats-officedocument.spreadsheetml.table+xml" PartName="/xl/tables/table7.xml"/>
  <Override ContentType="application/vnd.openxmlformats-officedocument.spreadsheetml.table+xml" PartName="/xl/tables/table16.xml"/>
  <Override ContentType="application/vnd.openxmlformats-officedocument.spreadsheetml.table+xml" PartName="/xl/tables/table21.xml"/>
  <Override ContentType="application/vnd.openxmlformats-officedocument.spreadsheetml.table+xml" PartName="/xl/tables/table51.xml"/>
  <Override ContentType="application/vnd.openxmlformats-officedocument.spreadsheetml.table+xml" PartName="/xl/tables/table77.xml"/>
  <Override ContentType="application/vnd.openxmlformats-officedocument.spreadsheetml.table+xml" PartName="/xl/tables/table64.xml"/>
  <Override ContentType="application/vnd.openxmlformats-officedocument.spreadsheetml.table+xml" PartName="/xl/tables/table37.xml"/>
  <Override ContentType="application/vnd.openxmlformats-officedocument.spreadsheetml.table+xml" PartName="/xl/tables/table62.xml"/>
  <Override ContentType="application/vnd.openxmlformats-officedocument.spreadsheetml.table+xml" PartName="/xl/tables/table29.xml"/>
  <Override ContentType="application/vnd.openxmlformats-officedocument.spreadsheetml.table+xml" PartName="/xl/tables/table54.xml"/>
  <Override ContentType="application/vnd.openxmlformats-officedocument.spreadsheetml.table+xml" PartName="/xl/tables/table45.xml"/>
  <Override ContentType="application/vnd.openxmlformats-officedocument.spreadsheetml.table+xml" PartName="/xl/tables/table70.xml"/>
  <Override ContentType="application/vnd.openxmlformats-officedocument.spreadsheetml.table+xml" PartName="/xl/tables/table46.xml"/>
  <Override ContentType="application/vnd.openxmlformats-officedocument.spreadsheetml.table+xml" PartName="/xl/tables/table28.xml"/>
  <Override ContentType="application/vnd.openxmlformats-officedocument.spreadsheetml.table+xml" PartName="/xl/tables/table63.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79.xml"/>
  <Override ContentType="application/vnd.openxmlformats-officedocument.spreadsheetml.table+xml" PartName="/xl/tables/table80.xml"/>
  <Override ContentType="application/vnd.openxmlformats-officedocument.spreadsheetml.table+xml" PartName="/xl/tables/table36.xml"/>
  <Override ContentType="application/vnd.openxmlformats-officedocument.spreadsheetml.table+xml" PartName="/xl/tables/table61.xml"/>
  <Override ContentType="application/vnd.openxmlformats-officedocument.spreadsheetml.table+xml" PartName="/xl/tables/table19.xml"/>
  <Override ContentType="application/vnd.openxmlformats-officedocument.spreadsheetml.table+xml" PartName="/xl/tables/table44.xml"/>
  <Override ContentType="application/vnd.openxmlformats-officedocument.spreadsheetml.table+xml" PartName="/xl/tables/table10.xml"/>
  <Override ContentType="application/vnd.openxmlformats-officedocument.spreadsheetml.table+xml" PartName="/xl/tables/table71.xml"/>
  <Override ContentType="application/vnd.openxmlformats-officedocument.spreadsheetml.table+xml" PartName="/xl/tables/table27.xml"/>
  <Override ContentType="application/vnd.openxmlformats-officedocument.spreadsheetml.table+xml" PartName="/xl/tables/table53.xml"/>
  <Override ContentType="application/vnd.openxmlformats-officedocument.spreadsheetml.table+xml" PartName="/xl/tables/table9.xml"/>
  <Override ContentType="application/vnd.openxmlformats-officedocument.spreadsheetml.table+xml" PartName="/xl/tables/table43.xml"/>
  <Override ContentType="application/vnd.openxmlformats-officedocument.spreadsheetml.table+xml" PartName="/xl/tables/table13.xml"/>
  <Override ContentType="application/vnd.openxmlformats-officedocument.spreadsheetml.table+xml" PartName="/xl/tables/table86.xml"/>
  <Override ContentType="application/vnd.openxmlformats-officedocument.spreadsheetml.table+xml" PartName="/xl/tables/table56.xml"/>
  <Override ContentType="application/vnd.openxmlformats-officedocument.spreadsheetml.table+xml" PartName="/xl/tables/table73.xml"/>
  <Override ContentType="application/vnd.openxmlformats-officedocument.spreadsheetml.table+xml" PartName="/xl/tables/table1.xml"/>
  <Override ContentType="application/vnd.openxmlformats-officedocument.spreadsheetml.table+xml" PartName="/xl/tables/table30.xml"/>
  <Override ContentType="application/vnd.openxmlformats-officedocument.spreadsheetml.table+xml" PartName="/xl/tables/table2.xml"/>
  <Override ContentType="application/vnd.openxmlformats-officedocument.spreadsheetml.table+xml" PartName="/xl/tables/table69.xml"/>
  <Override ContentType="application/vnd.openxmlformats-officedocument.spreadsheetml.table+xml" PartName="/xl/tables/table26.xml"/>
  <Override ContentType="application/vnd.openxmlformats-officedocument.spreadsheetml.table+xml" PartName="/xl/tables/table39.xml"/>
  <Override ContentType="application/vnd.openxmlformats-officedocument.spreadsheetml.table+xml" PartName="/xl/tables/table55.xml"/>
  <Override ContentType="application/vnd.openxmlformats-officedocument.spreadsheetml.table+xml" PartName="/xl/tables/table68.xml"/>
  <Override ContentType="application/vnd.openxmlformats-officedocument.spreadsheetml.table+xml" PartName="/xl/tables/table3.xml"/>
  <Override ContentType="application/vnd.openxmlformats-officedocument.spreadsheetml.table+xml" PartName="/xl/tables/table42.xml"/>
  <Override ContentType="application/vnd.openxmlformats-officedocument.spreadsheetml.table+xml" PartName="/xl/tables/table72.xml"/>
  <Override ContentType="application/vnd.openxmlformats-officedocument.spreadsheetml.table+xml" PartName="/xl/tables/table85.xml"/>
  <Override ContentType="application/vnd.openxmlformats-officedocument.spreadsheetml.table+xml" PartName="/xl/tables/table60.xml"/>
  <Override ContentType="application/vnd.openxmlformats-officedocument.spreadsheetml.table+xml" PartName="/xl/tables/table38.xml"/>
  <Override ContentType="application/vnd.openxmlformats-officedocument.spreadsheetml.table+xml" PartName="/xl/tables/table12.xml"/>
  <Override ContentType="application/vnd.openxmlformats-officedocument.spreadsheetml.table+xml" PartName="/xl/tables/table25.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oice" sheetId="1" r:id="rId4"/>
    <sheet state="visible" name="BULK Order" sheetId="2" r:id="rId5"/>
    <sheet state="visible" name="Macros Fiberglass GRP" sheetId="3" r:id="rId6"/>
    <sheet state="visible" name="Holds PUPE" sheetId="4" r:id="rId7"/>
    <sheet state="visible" name="WOOD Dual texture" sheetId="5" r:id="rId8"/>
    <sheet state="visible" name="WOOD FULL Texture" sheetId="6" r:id="rId9"/>
    <sheet state="visible" name="Accessories" sheetId="7" r:id="rId10"/>
    <sheet state="visible" name="Technical specification sheet" sheetId="8" r:id="rId11"/>
  </sheets>
  <definedNames>
    <definedName hidden="1" name="Google_Sheet_Link_1515847370">'Holds PUPE'!$L$28</definedName>
    <definedName hidden="1" name="Google_Sheet_Link_667629347">'Macros Fiberglass GRP'!$J$53</definedName>
  </definedNames>
  <calcPr/>
  <extLst>
    <ext uri="GoogleSheetsCustomDataVersion2">
      <go:sheetsCustomData xmlns:go="http://customooxmlschemas.google.com/" r:id="rId12" roundtripDataChecksum="YqJYNInsNrqurVAt2FOidLC+jlNkV0UIGOtVbVfj58c="/>
    </ext>
  </extLst>
</workbook>
</file>

<file path=xl/sharedStrings.xml><?xml version="1.0" encoding="utf-8"?>
<sst xmlns="http://schemas.openxmlformats.org/spreadsheetml/2006/main" count="6116" uniqueCount="1892">
  <si>
    <t>v2026.03.05</t>
  </si>
  <si>
    <t>INVOICE</t>
  </si>
  <si>
    <t>Number</t>
  </si>
  <si>
    <t>Sup'r Climbing</t>
  </si>
  <si>
    <t>Date</t>
  </si>
  <si>
    <t>www.suprclimbing.com</t>
  </si>
  <si>
    <t>Sup'r #</t>
  </si>
  <si>
    <t>gautier@suprclimbing.com</t>
  </si>
  <si>
    <t>Customer #</t>
  </si>
  <si>
    <t>Due Date</t>
  </si>
  <si>
    <t>Invoice Address</t>
  </si>
  <si>
    <t>DELIVERY ADDRESS</t>
  </si>
  <si>
    <t>Company Name</t>
  </si>
  <si>
    <t>Address</t>
  </si>
  <si>
    <t>Postcode</t>
  </si>
  <si>
    <t>City</t>
  </si>
  <si>
    <t>Country</t>
  </si>
  <si>
    <t>VAT</t>
  </si>
  <si>
    <t>Contact name</t>
  </si>
  <si>
    <t>Phone</t>
  </si>
  <si>
    <t>Email</t>
  </si>
  <si>
    <t>Type</t>
  </si>
  <si>
    <t>Sets</t>
  </si>
  <si>
    <t>Volumes or holds</t>
  </si>
  <si>
    <t>Price</t>
  </si>
  <si>
    <t>DATAS</t>
  </si>
  <si>
    <t>Accessories</t>
  </si>
  <si>
    <t>Discount</t>
  </si>
  <si>
    <t>ASIA Productions Only</t>
  </si>
  <si>
    <t>Fiberglass/GRP DUAL Texture</t>
  </si>
  <si>
    <t>Trafic White</t>
  </si>
  <si>
    <t>Sky Blue</t>
  </si>
  <si>
    <t>Mint</t>
  </si>
  <si>
    <t>Leaf Green</t>
  </si>
  <si>
    <t>US Green</t>
  </si>
  <si>
    <t>Pure Green</t>
  </si>
  <si>
    <t>Traffic Yellow</t>
  </si>
  <si>
    <t>Traffic Orange</t>
  </si>
  <si>
    <t>Traffic Red</t>
  </si>
  <si>
    <t>Telemagenta</t>
  </si>
  <si>
    <t>Signal Violet</t>
  </si>
  <si>
    <t>Jet Black</t>
  </si>
  <si>
    <t>Fluo Yellow</t>
  </si>
  <si>
    <t>Fluo Orange</t>
  </si>
  <si>
    <t>Fluo Pink</t>
  </si>
  <si>
    <t>RAL 9016</t>
  </si>
  <si>
    <t>RAL 5015</t>
  </si>
  <si>
    <t>RAL 6027</t>
  </si>
  <si>
    <t>RAL 6002</t>
  </si>
  <si>
    <t>RAL 6018</t>
  </si>
  <si>
    <t>RAL 6037</t>
  </si>
  <si>
    <t>RAL 1023</t>
  </si>
  <si>
    <t>RAL 2009</t>
  </si>
  <si>
    <t>RAL 3020</t>
  </si>
  <si>
    <t>RAL 4010</t>
  </si>
  <si>
    <t>RAL 4008</t>
  </si>
  <si>
    <t>RAL 9005</t>
  </si>
  <si>
    <t>RAL 1026</t>
  </si>
  <si>
    <t>RAL 2005</t>
  </si>
  <si>
    <t>P 806C</t>
  </si>
  <si>
    <t>Fiberglass/GRP FULL Texture</t>
  </si>
  <si>
    <t>Holds PU</t>
  </si>
  <si>
    <t>Total Holds sets</t>
  </si>
  <si>
    <t>White US</t>
  </si>
  <si>
    <t>Blue US</t>
  </si>
  <si>
    <t>Green US</t>
  </si>
  <si>
    <t>Lime Green US</t>
  </si>
  <si>
    <t>Yellow US</t>
  </si>
  <si>
    <t>Orange US</t>
  </si>
  <si>
    <t>Red US</t>
  </si>
  <si>
    <t>Pink US</t>
  </si>
  <si>
    <t>Signal Violet US</t>
  </si>
  <si>
    <t>Purple US</t>
  </si>
  <si>
    <t>Black</t>
  </si>
  <si>
    <t>Neon Green</t>
  </si>
  <si>
    <t>Neon Yellow</t>
  </si>
  <si>
    <t>Neon Orange</t>
  </si>
  <si>
    <t>Fluoro Pink</t>
  </si>
  <si>
    <t>Light Teal</t>
  </si>
  <si>
    <t>CX Code</t>
  </si>
  <si>
    <t>XX</t>
  </si>
  <si>
    <t>Holds PE</t>
  </si>
  <si>
    <t>16-16</t>
  </si>
  <si>
    <t>11-26</t>
  </si>
  <si>
    <t>17-31</t>
  </si>
  <si>
    <t>07-13</t>
  </si>
  <si>
    <t>11-28</t>
  </si>
  <si>
    <t>13-25</t>
  </si>
  <si>
    <t>Woods DUAL Texture</t>
  </si>
  <si>
    <t>Woods CLASSIC</t>
  </si>
  <si>
    <t>Vis</t>
  </si>
  <si>
    <t>Subtotal after discount</t>
  </si>
  <si>
    <t>Transport</t>
  </si>
  <si>
    <t>TOTAL</t>
  </si>
  <si>
    <t>incoterm (EXW)</t>
  </si>
  <si>
    <r>
      <rPr>
        <rFont val="Calibri"/>
        <b/>
        <color theme="1"/>
        <sz val="9.0"/>
      </rPr>
      <t xml:space="preserve">If order is &lt;10k€, 100% deposit </t>
    </r>
    <r>
      <rPr>
        <rFont val="Calibri"/>
        <color theme="1"/>
        <sz val="9.0"/>
      </rPr>
      <t>required upfront for order confirmation.</t>
    </r>
  </si>
  <si>
    <r>
      <rPr>
        <rFont val="Calibri"/>
        <b/>
        <color theme="1"/>
        <sz val="9.0"/>
      </rPr>
      <t xml:space="preserve">If order is &gt;10k€, 50% deposit </t>
    </r>
    <r>
      <rPr>
        <rFont val="Calibri"/>
        <color theme="1"/>
        <sz val="9.0"/>
      </rPr>
      <t>required upfront for order confirmation &amp; remaining amount before delivery.</t>
    </r>
  </si>
  <si>
    <t>Payment information (Wise Bank Europe):</t>
  </si>
  <si>
    <t xml:space="preserve">Product origin: </t>
  </si>
  <si>
    <r>
      <rPr>
        <rFont val="Calibri"/>
        <color theme="1"/>
        <sz val="9.0"/>
      </rPr>
      <t xml:space="preserve">Account name : </t>
    </r>
    <r>
      <rPr>
        <rFont val="Calibri"/>
        <b/>
        <color theme="1"/>
        <sz val="9.0"/>
      </rPr>
      <t>SUP R CLIMBING</t>
    </r>
  </si>
  <si>
    <t>HS-CODE: 9506 99 90</t>
  </si>
  <si>
    <r>
      <rPr>
        <rFont val="Calibri"/>
        <color theme="1"/>
        <sz val="9.0"/>
      </rPr>
      <t xml:space="preserve">SWIFT/BIC : </t>
    </r>
    <r>
      <rPr>
        <rFont val="Calibri"/>
        <b/>
        <color theme="1"/>
        <sz val="9.0"/>
      </rPr>
      <t>TRWIBEB1XXX</t>
    </r>
  </si>
  <si>
    <t>The exporter of the products covered by this document declares that, except where otherwise clearly indicated, these products are of EUROPEAN UNION (EU) preferential origin.</t>
  </si>
  <si>
    <r>
      <rPr>
        <rFont val="Calibri"/>
        <color theme="1"/>
        <sz val="9.0"/>
      </rPr>
      <t xml:space="preserve">IBAN : </t>
    </r>
    <r>
      <rPr>
        <rFont val="Calibri"/>
        <b/>
        <color theme="1"/>
        <sz val="9.0"/>
      </rPr>
      <t>BE96 9673 8097 1405</t>
    </r>
  </si>
  <si>
    <r>
      <rPr>
        <rFont val="Arial"/>
        <color rgb="FF000000"/>
        <sz val="8.0"/>
      </rPr>
      <t xml:space="preserve">Wise Bank's address: </t>
    </r>
    <r>
      <rPr>
        <rFont val="Arial"/>
        <b/>
        <color rgb="FF000000"/>
        <sz val="8.0"/>
      </rPr>
      <t>Avenue Louise 54, Room S52, Brussels 1050, Belgium</t>
    </r>
  </si>
  <si>
    <t>- Discount for early payment: 0%.</t>
  </si>
  <si>
    <t>- In case of late payment, a penalty equal to 3 times the legal interest rate will be payable (Decree 2009-138 of February 9, 2009).</t>
  </si>
  <si>
    <t>- For professionals, a minimum flat fee of 40 euros for collection costs will be payable (Decree 2012-1115 of October 9, 2012).</t>
  </si>
  <si>
    <t>- Sup'r remains sole owner of the delivered goods until the client has paid 100% the sales price.</t>
  </si>
  <si>
    <t>- By validating an order you agree to respect the technical specifications of use.</t>
  </si>
  <si>
    <t>SUPR'CLIMBING SARL</t>
  </si>
  <si>
    <t>201 ROUTE DE LYON, 67400 ILLKIRCH-GRAFFENSTADEN, FRANCE</t>
  </si>
  <si>
    <t>Siret : 91772263900015 - RCS : Strasbourg B 917 722 639 - N° TVA intracom : FR51917722639 - Capital : 2 000,00 €</t>
  </si>
  <si>
    <t>Specifications</t>
  </si>
  <si>
    <r>
      <rPr>
        <rFont val="Calibri"/>
        <b/>
        <color rgb="FF000000"/>
        <sz val="9.0"/>
      </rPr>
      <t>1. General Information</t>
    </r>
    <r>
      <rPr>
        <rFont val="Calibri"/>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Calibri"/>
        <b/>
        <color rgb="FF000000"/>
        <sz val="9.0"/>
      </rPr>
      <t xml:space="preserve">2. Fixation
</t>
    </r>
    <r>
      <rPr>
        <rFont val="Calibri"/>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Calibri"/>
        <b/>
        <color rgb="FF000000"/>
        <sz val="9.0"/>
      </rPr>
      <t xml:space="preserve">3. Use
</t>
    </r>
    <r>
      <rPr>
        <rFont val="Calibri"/>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Calibri"/>
        <b/>
        <color rgb="FF000000"/>
        <sz val="9.0"/>
      </rPr>
      <t xml:space="preserve">4. Cleaning
</t>
    </r>
    <r>
      <rPr>
        <rFont val="Calibri"/>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Calibri"/>
        <b/>
        <color rgb="FF000000"/>
        <sz val="9.0"/>
      </rPr>
      <t xml:space="preserve">5. Care and Storage
</t>
    </r>
    <r>
      <rPr>
        <rFont val="Calibri"/>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Calibri"/>
        <b/>
        <color rgb="FF000000"/>
        <sz val="9.0"/>
      </rPr>
      <t xml:space="preserve">6. Warranty and Replacement
</t>
    </r>
    <r>
      <rPr>
        <rFont val="Calibri"/>
        <color rgb="FF000000"/>
        <sz val="9.0"/>
      </rPr>
      <t>Compliance with these instructions is a basic requirement for safe use of the products, and warranty application. 
The products may not be replaced independently.</t>
    </r>
  </si>
  <si>
    <t>²</t>
  </si>
  <si>
    <t>Orders and information : contact@suprclimbing.com</t>
  </si>
  <si>
    <t>Total Fiberglass</t>
  </si>
  <si>
    <t>Total PU holds</t>
  </si>
  <si>
    <t>Total PE holds</t>
  </si>
  <si>
    <t>ref supplier</t>
  </si>
  <si>
    <t>ref superprise</t>
  </si>
  <si>
    <t>Mat.</t>
  </si>
  <si>
    <t>Range</t>
  </si>
  <si>
    <t>Shape Qty</t>
  </si>
  <si>
    <t>DUAL Texture Texture Tex</t>
  </si>
  <si>
    <t>Sub-range</t>
  </si>
  <si>
    <t>Retail price</t>
  </si>
  <si>
    <t>COLORS</t>
  </si>
  <si>
    <t>Quantity Sets</t>
  </si>
  <si>
    <t>Quantity Shapes</t>
  </si>
  <si>
    <t>Total Price</t>
  </si>
  <si>
    <t>Not available in Europe production</t>
  </si>
  <si>
    <t>White</t>
  </si>
  <si>
    <t>Blue</t>
  </si>
  <si>
    <t>Yellow</t>
  </si>
  <si>
    <t>Orange</t>
  </si>
  <si>
    <t>Red</t>
  </si>
  <si>
    <t>Fluo Green</t>
  </si>
  <si>
    <t>PAN 267U</t>
  </si>
  <si>
    <t>PAN 802C</t>
  </si>
  <si>
    <t>DUAL Texture Texture Option</t>
  </si>
  <si>
    <t>Quantity</t>
  </si>
  <si>
    <t>SUP.MA.DISCDT.SET</t>
  </si>
  <si>
    <t>FIBERGLASS</t>
  </si>
  <si>
    <t>Discover : 18 macros DUAL Texture Texture</t>
  </si>
  <si>
    <t>DUAL Texture</t>
  </si>
  <si>
    <t>Europe &amp; Asia production</t>
  </si>
  <si>
    <t>discount 10%</t>
  </si>
  <si>
    <t>SUP.MA.DISCFT.SET</t>
  </si>
  <si>
    <t>Discover : 18 macros FULL Texture</t>
  </si>
  <si>
    <t>FULL Texture</t>
  </si>
  <si>
    <t>SUP.MA.SPACDT.SET</t>
  </si>
  <si>
    <t>Spaceships : 12 macros DUAL Texture Texture</t>
  </si>
  <si>
    <t xml:space="preserve">Europe &amp; Asia production </t>
  </si>
  <si>
    <t>SUP.MA.SPACFT.SET</t>
  </si>
  <si>
    <t>Spaceships : 12 macros FULL Texture</t>
  </si>
  <si>
    <t>SUP.MA.CUMULDT.SET</t>
  </si>
  <si>
    <t>CUMULUS : 19 macros DUAL Texture Texture</t>
  </si>
  <si>
    <t xml:space="preserve">Europe production </t>
  </si>
  <si>
    <t>SUP.MA.CUMULFT.SET</t>
  </si>
  <si>
    <t>CUMULUS : 19 macros FULL Texture</t>
  </si>
  <si>
    <t>SUP.MA.FIGHDT.SET</t>
  </si>
  <si>
    <t>FIGHTERS : 16 macros DUAL Texture Texture</t>
  </si>
  <si>
    <t>SUP.MA.FIGHFT.SET</t>
  </si>
  <si>
    <t>FIGHTERS : 16 macros FULL Texture</t>
  </si>
  <si>
    <t>SUP.MA.LANCDT.SET</t>
  </si>
  <si>
    <t>LANCES : 18 macros DUAL Texture Texture</t>
  </si>
  <si>
    <t>SUP.MA.LANCFT.SET</t>
  </si>
  <si>
    <t>LANCES : 18 macros FULL Texture</t>
  </si>
  <si>
    <t>SU-LANCE.MINI.PU.01</t>
  </si>
  <si>
    <t>PU</t>
  </si>
  <si>
    <t>MINIS LANCES IN PU'**</t>
  </si>
  <si>
    <t>Europe Production CX</t>
  </si>
  <si>
    <t>SUP.MA.SHIELDT.SET</t>
  </si>
  <si>
    <t>SHIELDS : macros DUAL Texture Texture</t>
  </si>
  <si>
    <t>SUP.MA.SHIELFT.SET</t>
  </si>
  <si>
    <t>SHIELDS : macros FULL Texture</t>
  </si>
  <si>
    <t>SUP.MA.ECLIDT.SET</t>
  </si>
  <si>
    <t>Eclipses: 19 macros DUAL Texture Texture</t>
  </si>
  <si>
    <t>discount 16%</t>
  </si>
  <si>
    <t>SUP.PU.ECLMINIS.02</t>
  </si>
  <si>
    <t>MINIS ECLIPSES IN PU - DUAL Texture Texture</t>
  </si>
  <si>
    <t>SUP.MA.ECLIFT.SET</t>
  </si>
  <si>
    <t>Eclipses: 19 macros FULL Texture</t>
  </si>
  <si>
    <t>SUP.PU.ECLMINIS.01</t>
  </si>
  <si>
    <t>MINIS ECLIPSES IN PU - FULL Texture</t>
  </si>
  <si>
    <t>SUP.MA.CRUIDT.SET</t>
  </si>
  <si>
    <t>Cruisers: 17 macros DUAL Texture Texture</t>
  </si>
  <si>
    <t>SUP.MA.CRUIFT.SET</t>
  </si>
  <si>
    <t>Cruisers: 17 macros FULL Texture</t>
  </si>
  <si>
    <t>SUP.PU.CRUMINIS.01</t>
  </si>
  <si>
    <t>MINIS CRUISERS IN PU - FULL Texture</t>
  </si>
  <si>
    <t>discount 5%</t>
  </si>
  <si>
    <t>SUP.PU.MINIS.PACK</t>
  </si>
  <si>
    <t>MINIS Fibers IN PU / 4 sets PACK</t>
  </si>
  <si>
    <t>SUP.PU.CRAT.SET</t>
  </si>
  <si>
    <t>Craters / 6 sets PACK</t>
  </si>
  <si>
    <t>SUP.PU.MAJCOMP.PACK</t>
  </si>
  <si>
    <t>Majestic Comp / 13 sets PACK</t>
  </si>
  <si>
    <t>SUP.PE.EASY.PACK</t>
  </si>
  <si>
    <t>PE</t>
  </si>
  <si>
    <t>Easy line / 12 sets PACK</t>
  </si>
  <si>
    <t>SPR-1000</t>
  </si>
  <si>
    <t>SUP.PU.MAJUS.SET1000</t>
  </si>
  <si>
    <t>Majestic Originals / 18 sets PACK</t>
  </si>
  <si>
    <t>USA Production PP</t>
  </si>
  <si>
    <t>SUP.PU.MICROS.PACK</t>
  </si>
  <si>
    <t>Micros / 9 sets PACK</t>
  </si>
  <si>
    <t>Asia production CC</t>
  </si>
  <si>
    <t>SUP.PU.BORADT.SET</t>
  </si>
  <si>
    <t>Bora-bora/ 9 sets PACK</t>
  </si>
  <si>
    <t>SUP.PU.AERAS.SET0001</t>
  </si>
  <si>
    <t>Aerial / 45 sets PACK</t>
  </si>
  <si>
    <t>Asia production KL</t>
  </si>
  <si>
    <t>Total macros</t>
  </si>
  <si>
    <t>Model</t>
  </si>
  <si>
    <t>Size</t>
  </si>
  <si>
    <t>DUAL Texture Tex</t>
  </si>
  <si>
    <t>Max Length
 (cm)</t>
  </si>
  <si>
    <t>Net Weight</t>
  </si>
  <si>
    <t>Fluo = Asia prod' only</t>
  </si>
  <si>
    <t>kg</t>
  </si>
  <si>
    <t>test</t>
  </si>
  <si>
    <t>DUAL Texture Option</t>
  </si>
  <si>
    <t>FULL Pack Discover: 18 macros DUAL Texture</t>
  </si>
  <si>
    <t>x</t>
  </si>
  <si>
    <t>Same</t>
  </si>
  <si>
    <t>SUP0031-G8</t>
  </si>
  <si>
    <t>SUP.MA.CUMDT.04</t>
  </si>
  <si>
    <t>Pack Discover</t>
  </si>
  <si>
    <t>01 Cumulus Ball</t>
  </si>
  <si>
    <t>L</t>
  </si>
  <si>
    <t>Ball</t>
  </si>
  <si>
    <t>SUP0030-G8</t>
  </si>
  <si>
    <t>SUP.MA.CUMDT.05</t>
  </si>
  <si>
    <t>02 Cumulus Ball</t>
  </si>
  <si>
    <t>SUP0033-G8</t>
  </si>
  <si>
    <t>SUP.MA.CUMDT.06</t>
  </si>
  <si>
    <t>03 Cumulus Ball</t>
  </si>
  <si>
    <t>Ball 4</t>
  </si>
  <si>
    <t>Ball 5</t>
  </si>
  <si>
    <t>Ball 6</t>
  </si>
  <si>
    <t>Ball 7</t>
  </si>
  <si>
    <t>SUP0032-G8</t>
  </si>
  <si>
    <t>SUP.MA.CUMDT.03</t>
  </si>
  <si>
    <t>10 Cumulus Low</t>
  </si>
  <si>
    <t>Low</t>
  </si>
  <si>
    <t>SUP0034-G8</t>
  </si>
  <si>
    <t>SUP.MA.CUMDT.02</t>
  </si>
  <si>
    <t>11 Cumulus Low</t>
  </si>
  <si>
    <t>XL</t>
  </si>
  <si>
    <t>SUP0035-G8</t>
  </si>
  <si>
    <t>SUP.MA.CUMDT.01</t>
  </si>
  <si>
    <t>12 Cumulus Low</t>
  </si>
  <si>
    <t>Low 15</t>
  </si>
  <si>
    <t>SUP0036-G8</t>
  </si>
  <si>
    <t>SUP.MA.CRUDT.01</t>
  </si>
  <si>
    <t>01 Cruiser</t>
  </si>
  <si>
    <t>Pinch</t>
  </si>
  <si>
    <t>SUP0043-G8</t>
  </si>
  <si>
    <t>SUP.MA.CRUDT.02</t>
  </si>
  <si>
    <t>02 Cruiser</t>
  </si>
  <si>
    <t>SUP0038-G8</t>
  </si>
  <si>
    <t>SUP.MA.CRUDT.03</t>
  </si>
  <si>
    <t>03 Cruiser</t>
  </si>
  <si>
    <t>SUP0042-G8</t>
  </si>
  <si>
    <t>SUP.MA.CRUDT.04</t>
  </si>
  <si>
    <t>04 Cruiser</t>
  </si>
  <si>
    <t>SUP0059-G8</t>
  </si>
  <si>
    <t>SUP.MA.CRUDT.05</t>
  </si>
  <si>
    <t>05 Cruiser / 03 Hunter</t>
  </si>
  <si>
    <t>SUP0060-G8</t>
  </si>
  <si>
    <t>SUP.MA.CRUDT.06</t>
  </si>
  <si>
    <t>06 Cruiser / 04 Hunter</t>
  </si>
  <si>
    <t>SUP0062-G8</t>
  </si>
  <si>
    <t>SUP.MA.CRUDT.10</t>
  </si>
  <si>
    <t>10 Cruiser / 06 Hunter</t>
  </si>
  <si>
    <t>XXL</t>
  </si>
  <si>
    <t>SUP0063-G8</t>
  </si>
  <si>
    <t>SUP.MA.CRUDT.11</t>
  </si>
  <si>
    <t>11 Cruiser / 07 Hunter</t>
  </si>
  <si>
    <t>SUP0037-G7</t>
  </si>
  <si>
    <t>SUP.MA.SPAFT.01</t>
  </si>
  <si>
    <t>01 Spaceship</t>
  </si>
  <si>
    <t>Edge</t>
  </si>
  <si>
    <t>SUP0039-G7</t>
  </si>
  <si>
    <t>SUP.MA.SPAFT.02</t>
  </si>
  <si>
    <t>02 Spaceship</t>
  </si>
  <si>
    <t>SUP0044-G7</t>
  </si>
  <si>
    <t>SUP.MA.SPAFT.03</t>
  </si>
  <si>
    <t>03 Spaceship</t>
  </si>
  <si>
    <t>SUP0040-G7</t>
  </si>
  <si>
    <t>SUP.MA.SPAFT.04</t>
  </si>
  <si>
    <t>04 Spaceship</t>
  </si>
  <si>
    <t>Jug</t>
  </si>
  <si>
    <t>SUP0041-G7</t>
  </si>
  <si>
    <t>SUP.MA.SPAFT.05</t>
  </si>
  <si>
    <t>05 Spaceship</t>
  </si>
  <si>
    <t>SUP0045-G7</t>
  </si>
  <si>
    <t>SUP.MA.SPAFT.06</t>
  </si>
  <si>
    <t>06 Spaceship</t>
  </si>
  <si>
    <t>SUP0053-G7</t>
  </si>
  <si>
    <t>SUP.MA.SPAFT.07</t>
  </si>
  <si>
    <t>07 Spaceship</t>
  </si>
  <si>
    <t>SUP0054-G7</t>
  </si>
  <si>
    <t>SUP.MA.SPAFT.08</t>
  </si>
  <si>
    <t>08 Spaceship</t>
  </si>
  <si>
    <t>SUP0055-G7</t>
  </si>
  <si>
    <t>SUP.MA.SPAFT.09</t>
  </si>
  <si>
    <t>09 Spaceship</t>
  </si>
  <si>
    <t>SUP0047-G8</t>
  </si>
  <si>
    <t>SUP.MA.HUNDT.01</t>
  </si>
  <si>
    <t>01 Hunter</t>
  </si>
  <si>
    <t>SUP0046-G8</t>
  </si>
  <si>
    <t>SUP.MA.HUNDT.02</t>
  </si>
  <si>
    <t>02 Hunter</t>
  </si>
  <si>
    <t>DUAL Texture - Discover Range</t>
  </si>
  <si>
    <t>Full range discount 10%</t>
  </si>
  <si>
    <t>SUP0037-G8</t>
  </si>
  <si>
    <t>SUP.MA.SPADT.01</t>
  </si>
  <si>
    <t>SUP0039-G8</t>
  </si>
  <si>
    <t>SUP.MA.SPADT.02</t>
  </si>
  <si>
    <t>SUP0044-G8</t>
  </si>
  <si>
    <t>SUP.MA.SPADT.03</t>
  </si>
  <si>
    <t>SUP0040-G8</t>
  </si>
  <si>
    <t>SUP.MA.SPADT.04</t>
  </si>
  <si>
    <t>SUP0041-G8</t>
  </si>
  <si>
    <t>SUP.MA.SPADT.05</t>
  </si>
  <si>
    <t>SUP0045-G8</t>
  </si>
  <si>
    <t>SUP.MA.SPADT.06</t>
  </si>
  <si>
    <t>FULL Texture - Discover Range</t>
  </si>
  <si>
    <t>FULL Pack Discover: 18 macros FULL Texture</t>
  </si>
  <si>
    <t>SUP0031-G7</t>
  </si>
  <si>
    <t>SUP.MA.CUMFT.04</t>
  </si>
  <si>
    <t>SUP0030-G7</t>
  </si>
  <si>
    <t>SUP.MA.CUMFT.05</t>
  </si>
  <si>
    <t>SUP0033-G7</t>
  </si>
  <si>
    <t>SUP.MA.CUMFT.06</t>
  </si>
  <si>
    <t>SUP0032-G7</t>
  </si>
  <si>
    <t>SUP.MA.CUMFT.03</t>
  </si>
  <si>
    <t>SUP0034-G7</t>
  </si>
  <si>
    <t>SUP.MA.CUMFT.02</t>
  </si>
  <si>
    <t>SUP0035-G7</t>
  </si>
  <si>
    <t>SUP.MA.CUMFT.01</t>
  </si>
  <si>
    <t>SUP0036-G7</t>
  </si>
  <si>
    <t>SUP.MA.CRUFT.01</t>
  </si>
  <si>
    <t>SUP0043-G7</t>
  </si>
  <si>
    <t>SUP.MA.CRUFT.02</t>
  </si>
  <si>
    <t>SUP0038-G7</t>
  </si>
  <si>
    <t>SUP.MA.CRUFT.03</t>
  </si>
  <si>
    <t>SUP0042-G7</t>
  </si>
  <si>
    <t>SUP.MA.CRUFT.04</t>
  </si>
  <si>
    <t>SUP0047-G7</t>
  </si>
  <si>
    <t>SUP.MA.HUFT.01</t>
  </si>
  <si>
    <t>SUP0046-G7</t>
  </si>
  <si>
    <t>SUP.MA.HUFT.02</t>
  </si>
  <si>
    <t>c</t>
  </si>
  <si>
    <t>DUAL Texture - Cumulus Range</t>
  </si>
  <si>
    <t>FULL Pack CUMULUS: 19 macros DUAL Texture</t>
  </si>
  <si>
    <t>SUP.MA.CUMULDT.01</t>
  </si>
  <si>
    <t>Cumulus</t>
  </si>
  <si>
    <t>01 Ball</t>
  </si>
  <si>
    <t>SUP.MA.CUMULDT.02</t>
  </si>
  <si>
    <t>02 Ball</t>
  </si>
  <si>
    <t>SUP.MA.CUMULDT.03</t>
  </si>
  <si>
    <t>03 Ball</t>
  </si>
  <si>
    <t>SUP.MA.CUMULDT.04</t>
  </si>
  <si>
    <t>04 Ball</t>
  </si>
  <si>
    <t>SUP.MA.CUMULDT.05</t>
  </si>
  <si>
    <t>05 Ball</t>
  </si>
  <si>
    <t>SUP.MA.CUMULDT.06</t>
  </si>
  <si>
    <t>06 Ball</t>
  </si>
  <si>
    <t>SUP.MA.CUMDT.07</t>
  </si>
  <si>
    <t>SUP.MA.CUMULDT.07</t>
  </si>
  <si>
    <t>07 Ball</t>
  </si>
  <si>
    <t>SUP.MA.CUMDT.08</t>
  </si>
  <si>
    <t>SUP.MA.CUMULDT.08</t>
  </si>
  <si>
    <t>08 Ball</t>
  </si>
  <si>
    <t>SUP.MA.CUMDT.09</t>
  </si>
  <si>
    <t>SUP.MA.CUMULDT.09</t>
  </si>
  <si>
    <t>09 Ball</t>
  </si>
  <si>
    <t>SUP.MA.CUMDT.10</t>
  </si>
  <si>
    <t>SUP.MA.CUMULDT.10</t>
  </si>
  <si>
    <t>10 Low</t>
  </si>
  <si>
    <t>SUP.MA.CUMDT.11</t>
  </si>
  <si>
    <t>SUP.MA.CUMULDT.11</t>
  </si>
  <si>
    <t>11 Low</t>
  </si>
  <si>
    <t>SUP.MA.CUMDT.12</t>
  </si>
  <si>
    <t>SUP.MA.CUMULDT.12</t>
  </si>
  <si>
    <t>12 Low</t>
  </si>
  <si>
    <t>SUP.MA.CUMDT.13</t>
  </si>
  <si>
    <t>SUP.MA.CUMULDT.13</t>
  </si>
  <si>
    <t>13 Low</t>
  </si>
  <si>
    <t>SUP.MA.CUMDT.14</t>
  </si>
  <si>
    <t>SUP.MA.CUMULDT.14</t>
  </si>
  <si>
    <t>14 Low</t>
  </si>
  <si>
    <t>SUP.MA.CUMDT.15</t>
  </si>
  <si>
    <t>SUP.MA.CUMULDT.15</t>
  </si>
  <si>
    <t>15 Low</t>
  </si>
  <si>
    <t>SUP.MA.CUMDT.16</t>
  </si>
  <si>
    <t>SUP.MA.CUMULDT.16</t>
  </si>
  <si>
    <t>16 Low</t>
  </si>
  <si>
    <t>SUP.MA.CUMDT.17</t>
  </si>
  <si>
    <t>SUP.MA.CUMULDT.17</t>
  </si>
  <si>
    <t>17 Low</t>
  </si>
  <si>
    <t>SUP.MA.CUMDT.18</t>
  </si>
  <si>
    <t>SUP.MA.CUMULDT.18</t>
  </si>
  <si>
    <t>18 Low</t>
  </si>
  <si>
    <t>SUP.MA.CUMDT.19</t>
  </si>
  <si>
    <t>SUP.MA.CUMULDT.19</t>
  </si>
  <si>
    <t>19 Low</t>
  </si>
  <si>
    <t>FULL Texture - Cumulus Range</t>
  </si>
  <si>
    <t>FULL Pack CUMULUS : 19 macros FULL Texture</t>
  </si>
  <si>
    <t>SUP.MA.CUMULFT.01</t>
  </si>
  <si>
    <t>SUP.MA.CUMULFT.02</t>
  </si>
  <si>
    <t>SUP.MA.CUMULFT.03</t>
  </si>
  <si>
    <t>SUP.MA.CUMULFT.04</t>
  </si>
  <si>
    <t>SUP.MA.CUMULFT.05</t>
  </si>
  <si>
    <t>SUP.MA.CUMULFT.06</t>
  </si>
  <si>
    <t>SUP.MA.CUMFT.07</t>
  </si>
  <si>
    <t>SUP.MA.CUMULFT.07</t>
  </si>
  <si>
    <t>SUP.MA.CUMFT.08</t>
  </si>
  <si>
    <t>SUP.MA.CUMULFT.08</t>
  </si>
  <si>
    <t>SUP.MA.CUMFT.09</t>
  </si>
  <si>
    <t>SUP.MA.CUMULFT.09</t>
  </si>
  <si>
    <t>SUP.MA.CUMFT.10</t>
  </si>
  <si>
    <t>SUP.MA.CUMULFT.10</t>
  </si>
  <si>
    <t>SUP.MA.CUMFT.11</t>
  </si>
  <si>
    <t>SUP.MA.CUMULFT.11</t>
  </si>
  <si>
    <t>SUP.MA.CUMFT.12</t>
  </si>
  <si>
    <t>SUP.MA.CUMULFT.12</t>
  </si>
  <si>
    <t>SUP.MA.CUMFT.13</t>
  </si>
  <si>
    <t>SUP.MA.CUMULFT.13</t>
  </si>
  <si>
    <t>SUP.MA.CUMFT.14</t>
  </si>
  <si>
    <t>SUP.MA.CUMULFT.14</t>
  </si>
  <si>
    <t>SUP.MA.CUMFT.15</t>
  </si>
  <si>
    <t>SUP.MA.CUMULFT.15</t>
  </si>
  <si>
    <t>SUP.MA.CUMFT.16</t>
  </si>
  <si>
    <t>SUP.MA.CUMULFT.16</t>
  </si>
  <si>
    <t>SUP.MA.CUMFT.17</t>
  </si>
  <si>
    <t>SUP.MA.CUMULFT.17</t>
  </si>
  <si>
    <t>SUP.MA.CUMFT.18</t>
  </si>
  <si>
    <t>SUP.MA.CUMULFT.18</t>
  </si>
  <si>
    <t>SUP.MA.CUMFT.19</t>
  </si>
  <si>
    <t>SUP.MA.CUMULFT.19</t>
  </si>
  <si>
    <t>DUAL Texture - Fighters Range</t>
  </si>
  <si>
    <t>FULL Pack FIGHTERS: 16 macros DUAL Texture</t>
  </si>
  <si>
    <t>SUP.MA.FIGDT.00</t>
  </si>
  <si>
    <t>SUP.MA.FIGDT.01</t>
  </si>
  <si>
    <t>Fighter</t>
  </si>
  <si>
    <t>01 Fighter</t>
  </si>
  <si>
    <t>sloper</t>
  </si>
  <si>
    <t>SUP.MA.FIGDT.02</t>
  </si>
  <si>
    <t>02 Fighter</t>
  </si>
  <si>
    <t>edge</t>
  </si>
  <si>
    <t>SUP.MA.FIGDT.03</t>
  </si>
  <si>
    <t>03 Fighter</t>
  </si>
  <si>
    <t>SUP.MA.FIGDT.04</t>
  </si>
  <si>
    <t>04 Fighter</t>
  </si>
  <si>
    <t>jug</t>
  </si>
  <si>
    <t>SUP.MA.FIGDT.05</t>
  </si>
  <si>
    <t>05 Fighter</t>
  </si>
  <si>
    <t>SUP.MA.FIGDT.06</t>
  </si>
  <si>
    <t>06 Fighter</t>
  </si>
  <si>
    <t>SUP.MA.FIGDT.07</t>
  </si>
  <si>
    <t>07 Fighter</t>
  </si>
  <si>
    <t>SUP.MA.FIGDT.08</t>
  </si>
  <si>
    <t>08 Fighter</t>
  </si>
  <si>
    <t xml:space="preserve">edge </t>
  </si>
  <si>
    <t>SUP.MA.FIGDT.09</t>
  </si>
  <si>
    <t>09 Fighter</t>
  </si>
  <si>
    <t>SUP.MA.FIGDT.10</t>
  </si>
  <si>
    <t>10 Fighter</t>
  </si>
  <si>
    <t>SUP.MA.FIGDT.11</t>
  </si>
  <si>
    <t>11 Fighter</t>
  </si>
  <si>
    <t>XXXL</t>
  </si>
  <si>
    <t>SUP.MA.FIGDT.12</t>
  </si>
  <si>
    <t>12 Fighter</t>
  </si>
  <si>
    <t>SUP.MA.FIGDT.13</t>
  </si>
  <si>
    <t>13 Fighter</t>
  </si>
  <si>
    <t>SUP.MA.FIGDT.14</t>
  </si>
  <si>
    <t>14 Fighter</t>
  </si>
  <si>
    <t>SUP.MA.FIGDT.15</t>
  </si>
  <si>
    <t>15 Fighter</t>
  </si>
  <si>
    <t xml:space="preserve">Edge </t>
  </si>
  <si>
    <t>SUP.MA.FIGDT.16</t>
  </si>
  <si>
    <t>16 Fighter</t>
  </si>
  <si>
    <t>Sloper</t>
  </si>
  <si>
    <t>FULL Texture - Fighters Range</t>
  </si>
  <si>
    <t>FULL Pack FIGHTERS: 16 macros FULL Texture</t>
  </si>
  <si>
    <t>SUP.MA.FIGFT.00</t>
  </si>
  <si>
    <t>SUP.MA.FIGFT.01</t>
  </si>
  <si>
    <t>SUP.MA.FIGFT.02</t>
  </si>
  <si>
    <t>SUP.MA.FIGFT.03</t>
  </si>
  <si>
    <t>SUP.MA.FIGFT.04</t>
  </si>
  <si>
    <t>SUP.MA.FIGFT.05</t>
  </si>
  <si>
    <t>SUP.MA.FIGFT.06</t>
  </si>
  <si>
    <t>SUP.MA.FIGFT.07</t>
  </si>
  <si>
    <t>SUP.MA.FIGFT.08</t>
  </si>
  <si>
    <t>SUP.MA.FIGFT.09</t>
  </si>
  <si>
    <t>SUP.MA.FIGFT.10</t>
  </si>
  <si>
    <t>SUP.MA.FIGFT.11</t>
  </si>
  <si>
    <t>SUP.MA.FIGFT.12</t>
  </si>
  <si>
    <t>SUP.MA.FIGFT.13</t>
  </si>
  <si>
    <t>SUP.MA.FIGFT.14</t>
  </si>
  <si>
    <t>SUP.MA.FIGFT.15</t>
  </si>
  <si>
    <t>SUP.MA.FIGFT.16</t>
  </si>
  <si>
    <t>DUAL Texture - Lances Range</t>
  </si>
  <si>
    <t>FULL Pack LANCES: 18 macros DUAL Texture</t>
  </si>
  <si>
    <t>SUP.MA.LANDT.00</t>
  </si>
  <si>
    <t>SUP.MA.LANDT.01</t>
  </si>
  <si>
    <t>Lance</t>
  </si>
  <si>
    <t>Lance 1</t>
  </si>
  <si>
    <t>good</t>
  </si>
  <si>
    <t>SUP.MA.LANDT.02</t>
  </si>
  <si>
    <t>Lance 2</t>
  </si>
  <si>
    <t>SUP.MA.LANDT.03</t>
  </si>
  <si>
    <t>Lance 3</t>
  </si>
  <si>
    <t>Flat</t>
  </si>
  <si>
    <t>SUP.MA.LANDT.04</t>
  </si>
  <si>
    <t>Lance 4</t>
  </si>
  <si>
    <t>SUP.MA.LANDT.05</t>
  </si>
  <si>
    <t>Lance 5</t>
  </si>
  <si>
    <t>SUP.MA.LANDT.06</t>
  </si>
  <si>
    <t>Lance 6</t>
  </si>
  <si>
    <t>SUP.MA.LANDT.07</t>
  </si>
  <si>
    <t>Lance 7</t>
  </si>
  <si>
    <t>SUP.MA.LANDT.08</t>
  </si>
  <si>
    <t>Lance 8</t>
  </si>
  <si>
    <t>SUP.MA.LANDT.09</t>
  </si>
  <si>
    <t>Lance 9</t>
  </si>
  <si>
    <t>SUP.MA.LANDT.10</t>
  </si>
  <si>
    <t>Lance 10</t>
  </si>
  <si>
    <t>SUP.MA.LANDT.11</t>
  </si>
  <si>
    <t>Lance 11</t>
  </si>
  <si>
    <t>SUP.MA.LANDT.12</t>
  </si>
  <si>
    <t>Lance 12</t>
  </si>
  <si>
    <t>SUP.MA.LANDT.13</t>
  </si>
  <si>
    <t>Lance 13</t>
  </si>
  <si>
    <t>SUP.MA.LANDT.14</t>
  </si>
  <si>
    <t>Lance 14</t>
  </si>
  <si>
    <t>SUP.MA.LANDT.15</t>
  </si>
  <si>
    <t>Lance 15</t>
  </si>
  <si>
    <t>SUP.MA.LANDT.16</t>
  </si>
  <si>
    <t>Lance 16</t>
  </si>
  <si>
    <t>SUP.MA.LANDT.17</t>
  </si>
  <si>
    <t>Lance 17</t>
  </si>
  <si>
    <t>SUP.MA.LANDT.18</t>
  </si>
  <si>
    <t>Lance 18</t>
  </si>
  <si>
    <t>**NEW MINIS LANCES IN PU'**</t>
  </si>
  <si>
    <t>MINIS DT</t>
  </si>
  <si>
    <t xml:space="preserve">HERE &gt; HOLDS </t>
  </si>
  <si>
    <t>FULL Texture - Lances Range</t>
  </si>
  <si>
    <t>FULL Pack LANCES: 18 macros FULL Texture</t>
  </si>
  <si>
    <t>SUP.MA.LANFT.00</t>
  </si>
  <si>
    <t>SUP.MA.LANFT.01</t>
  </si>
  <si>
    <t>SUP.MA.LANFT.02</t>
  </si>
  <si>
    <t>SUP.MA.LANFT.03</t>
  </si>
  <si>
    <t>SUP.MA.LANFT.04</t>
  </si>
  <si>
    <t>SUP.MA.LANFT.05</t>
  </si>
  <si>
    <t>SUP.MA.LANFT.06</t>
  </si>
  <si>
    <t>SUP.MA.LANFT.07</t>
  </si>
  <si>
    <t>SUP.MA.LANFT.08</t>
  </si>
  <si>
    <t>SUP.MA.LANFT.09</t>
  </si>
  <si>
    <t>SUP.MA.LANFT.10</t>
  </si>
  <si>
    <t>SUP.MA.LANFT.11</t>
  </si>
  <si>
    <t>SUP.MA.LANFT.12</t>
  </si>
  <si>
    <t>SUP.MA.LANFT.13</t>
  </si>
  <si>
    <t>SUP.MA.LANFT.14</t>
  </si>
  <si>
    <t>SUP.MA.LANFT.15</t>
  </si>
  <si>
    <t>SUP.MA.LANFT.16</t>
  </si>
  <si>
    <t>SUP.MA.LANFT.17</t>
  </si>
  <si>
    <t>SUP.MA.LANFT.18</t>
  </si>
  <si>
    <t>DUAL Texture - Shields Range</t>
  </si>
  <si>
    <t>Nebula</t>
  </si>
  <si>
    <t>SUP.MA.SHIDT.SET</t>
  </si>
  <si>
    <t xml:space="preserve">FULL Pack SHIELD: 19 macros DUAL Texture </t>
  </si>
  <si>
    <t>SUP.MA.SHIDT.00</t>
  </si>
  <si>
    <t>SUP.MA.SHIDT.01</t>
  </si>
  <si>
    <t>Shield 1</t>
  </si>
  <si>
    <t>SUP.MA.SHIDT.02</t>
  </si>
  <si>
    <t>Shield 2</t>
  </si>
  <si>
    <t>SUP.MA.SHIDT.03</t>
  </si>
  <si>
    <t>Shield 3</t>
  </si>
  <si>
    <t>SUP.MA.SHIDT.04</t>
  </si>
  <si>
    <t>Shield 4</t>
  </si>
  <si>
    <t>SUP.MA.SHIDT.05</t>
  </si>
  <si>
    <t>Shield 5</t>
  </si>
  <si>
    <t>SUP.MA.SHIDT.06</t>
  </si>
  <si>
    <t>Shield 6</t>
  </si>
  <si>
    <t>SUP.MA.SHIDT.07</t>
  </si>
  <si>
    <t>Shield 7</t>
  </si>
  <si>
    <t>SUP.MA.SHIDT.08</t>
  </si>
  <si>
    <t>Shield 8</t>
  </si>
  <si>
    <t>SUP.MA.SHIDT.09</t>
  </si>
  <si>
    <t>Shield 9 ( ex 1 )</t>
  </si>
  <si>
    <t>SUP.MA.SHIDT.10</t>
  </si>
  <si>
    <t>Shield 10 ( ex 2 )</t>
  </si>
  <si>
    <t>SUP.MA.SHIDT.11</t>
  </si>
  <si>
    <t>Shield 11 ( ex 3 )</t>
  </si>
  <si>
    <t>SUP.MA.SHIDT.12</t>
  </si>
  <si>
    <t>Shield 12 ( ex 4 )</t>
  </si>
  <si>
    <t>SUP.MA.SHIDT.13</t>
  </si>
  <si>
    <t>Shield 13</t>
  </si>
  <si>
    <t>SUP.MA.SHIDT.14</t>
  </si>
  <si>
    <t>Shield 14</t>
  </si>
  <si>
    <t>SUP.MA.SHIDT.15</t>
  </si>
  <si>
    <t>Shield 15</t>
  </si>
  <si>
    <t>SUP.MA.SHIDT.16</t>
  </si>
  <si>
    <t>Shield 16</t>
  </si>
  <si>
    <t>SUP.MA.SHIDT.17</t>
  </si>
  <si>
    <t>Shield 17</t>
  </si>
  <si>
    <t>SUP.MA.SHIDT.18</t>
  </si>
  <si>
    <t>Shield 18</t>
  </si>
  <si>
    <t>SUP.MA.SHIDT.19</t>
  </si>
  <si>
    <t>Shield 19</t>
  </si>
  <si>
    <t>FULL Texture - Shields Range</t>
  </si>
  <si>
    <t>SUP.MA.SHIFT.SET</t>
  </si>
  <si>
    <t>FULL Pack SHIELD: 19 macros FULL FULL Texture</t>
  </si>
  <si>
    <t>DUAL Texture - Spaceships Range</t>
  </si>
  <si>
    <t>RAL 2004</t>
  </si>
  <si>
    <t>FULL PACK Spaceships : 12 macros DUAL Texture</t>
  </si>
  <si>
    <t>Pack discount 10%</t>
  </si>
  <si>
    <t>SUP0053-G8</t>
  </si>
  <si>
    <t>SUP.MA.SPADT.07</t>
  </si>
  <si>
    <t>SUP0054-G8</t>
  </si>
  <si>
    <t>SUP.MA.SPADT.08</t>
  </si>
  <si>
    <t>SUP0055-G8</t>
  </si>
  <si>
    <t>SUP.MA.SPADT.09</t>
  </si>
  <si>
    <t>SUP0056-G8</t>
  </si>
  <si>
    <t>SUP.MA.SPADT.10</t>
  </si>
  <si>
    <t>10 Spaceship</t>
  </si>
  <si>
    <t>SUP0057-G8</t>
  </si>
  <si>
    <t>SUP.MA.SPADT.11</t>
  </si>
  <si>
    <t>11 Spaceship</t>
  </si>
  <si>
    <t>SUP0058-G8</t>
  </si>
  <si>
    <t>SUP.MA.SPADT.12</t>
  </si>
  <si>
    <t>12 Spaceship</t>
  </si>
  <si>
    <t>FULL Texture -  Spaceships Range</t>
  </si>
  <si>
    <t>FULL PACK Spaceships : 12 macros FULL Texture</t>
  </si>
  <si>
    <t>SUP0056-G7</t>
  </si>
  <si>
    <t>SUP.MA.SPAFT.10</t>
  </si>
  <si>
    <t>SUP0057-G7</t>
  </si>
  <si>
    <t>SUP.MA.SPAFT.11</t>
  </si>
  <si>
    <t>SUP0058-G7</t>
  </si>
  <si>
    <t>SUP.MA.SPAFT.12</t>
  </si>
  <si>
    <t>DUAL Texture - ECLIPSES Ramps Range</t>
  </si>
  <si>
    <t>FULL PACK Eclipses: 19 macros DUAL Texture</t>
  </si>
  <si>
    <t>Pack discount 16%</t>
  </si>
  <si>
    <t>SUP.MA.ECLDT.00</t>
  </si>
  <si>
    <t>SUP.MA.ECLDT.01</t>
  </si>
  <si>
    <t>01 Eclipse</t>
  </si>
  <si>
    <t>SUP.MA.ECLDT.02</t>
  </si>
  <si>
    <t>02 Eclipse</t>
  </si>
  <si>
    <t>SUP.MA.ECLDT.03</t>
  </si>
  <si>
    <t>03 Eclipse</t>
  </si>
  <si>
    <t>SUP.MA.ECLDT.04</t>
  </si>
  <si>
    <t>04 Eclipse</t>
  </si>
  <si>
    <t>SUP.MA.ECLDT.05</t>
  </si>
  <si>
    <t>05 Eclipse</t>
  </si>
  <si>
    <t>SUP.MA.ECLDT.06</t>
  </si>
  <si>
    <t>06 Eclipse</t>
  </si>
  <si>
    <t>SUP.MA.ECLDT.07</t>
  </si>
  <si>
    <t>07 Eclipse</t>
  </si>
  <si>
    <t>SUP.MA.ECLDT.08</t>
  </si>
  <si>
    <t>08 Eclipse</t>
  </si>
  <si>
    <t>SUP.MA.ECLDT.09</t>
  </si>
  <si>
    <t>09 Eclipse</t>
  </si>
  <si>
    <t>SUP.MA.ECLDT.10</t>
  </si>
  <si>
    <t>10 Eclipse</t>
  </si>
  <si>
    <t>SUP.MA.ECLDT.11</t>
  </si>
  <si>
    <t>11 Eclipse</t>
  </si>
  <si>
    <t>SUP.MA.ECLDT.12</t>
  </si>
  <si>
    <t>12 Eclipse</t>
  </si>
  <si>
    <t>SUP.MA.ECLDT.13</t>
  </si>
  <si>
    <t>13 Eclipse</t>
  </si>
  <si>
    <t>SUP.MA.ECLDT.14</t>
  </si>
  <si>
    <t>14 Eclipse</t>
  </si>
  <si>
    <t>SUP.MA.ECLDT.15</t>
  </si>
  <si>
    <t>15 Eclipse</t>
  </si>
  <si>
    <t>SUP.MA.ECLDT.16</t>
  </si>
  <si>
    <t>16 Eclipse</t>
  </si>
  <si>
    <t>SUP.MA.ECLDT.17</t>
  </si>
  <si>
    <t>17 Eclipse</t>
  </si>
  <si>
    <t>SUP.MA.ECLDT.18</t>
  </si>
  <si>
    <t>18 Eclipse</t>
  </si>
  <si>
    <t>SUP.MA.ECLDT.19</t>
  </si>
  <si>
    <t>19 Eclipse</t>
  </si>
  <si>
    <t>**NEW MINIS ECLIPSES IN PU'**</t>
  </si>
  <si>
    <t>SU-MI_ECLIPSESDT-M02</t>
  </si>
  <si>
    <t>MINIS FT</t>
  </si>
  <si>
    <t>SU-MI_ECLIPSESFT-M01</t>
  </si>
  <si>
    <t>FULL Texture -  ECLIPSES Ramps Range</t>
  </si>
  <si>
    <t>FULL PACK Eclipses: 19 macros FULL Texture</t>
  </si>
  <si>
    <t>SUP.MA.ECLFT.00</t>
  </si>
  <si>
    <t>SUP.MA.ECLFT.01</t>
  </si>
  <si>
    <t>SUP.MA.ECLFT.02</t>
  </si>
  <si>
    <t>SUP.MA.ECLFT.03</t>
  </si>
  <si>
    <t>SUP.MA.ECLFT.04</t>
  </si>
  <si>
    <t>SUP.MA.ECLFT.05</t>
  </si>
  <si>
    <t>SUP.MA.ECLFT.06</t>
  </si>
  <si>
    <t>SUP.MA.ECLFT.07</t>
  </si>
  <si>
    <t>SUP.MA.ECLFT.08</t>
  </si>
  <si>
    <t>SUP.MA.ECLFT.09</t>
  </si>
  <si>
    <t>SUP.MA.ECLFT.10</t>
  </si>
  <si>
    <t>SUP.MA.ECLFT.11</t>
  </si>
  <si>
    <t>SUP.MA.ECLFT.12</t>
  </si>
  <si>
    <t>SUP.MA.ECLFT.13</t>
  </si>
  <si>
    <t>SUP.MA.ECLFT.14</t>
  </si>
  <si>
    <t>SUP.MA.ECLFT.15</t>
  </si>
  <si>
    <t>SUP.MA.ECLFT.16</t>
  </si>
  <si>
    <t>SUP.MA.ECLFT.17</t>
  </si>
  <si>
    <t>SUP.MA.ECLFT.18</t>
  </si>
  <si>
    <t>SUP.MA.ECLFT.19</t>
  </si>
  <si>
    <t>DUAL Texture - CRUISERS Pinches Range</t>
  </si>
  <si>
    <t>Europe production ALL - Hunters also prod in ASIA</t>
  </si>
  <si>
    <t>FULL PACK Cruisers: 17 macros DUAL Texture</t>
  </si>
  <si>
    <t>SUP.MA.CRUDT.07</t>
  </si>
  <si>
    <t>07 Cruiser</t>
  </si>
  <si>
    <t>SUP.MA.CRUDT.08</t>
  </si>
  <si>
    <t>08 Cruiser</t>
  </si>
  <si>
    <t>SUP0061-G8</t>
  </si>
  <si>
    <t>SUP.MA.CRUDT.09</t>
  </si>
  <si>
    <t>09 Cruiser / 05 Hunter</t>
  </si>
  <si>
    <t>SUP0064-G8</t>
  </si>
  <si>
    <t>SUP.MA.CRUDT.12</t>
  </si>
  <si>
    <t>12 Cruiser / 08 Hunter</t>
  </si>
  <si>
    <t>SUP.MA.CRUDT.13</t>
  </si>
  <si>
    <t>13 Cruiser</t>
  </si>
  <si>
    <t>SUP.MA.CRUDT.14</t>
  </si>
  <si>
    <t>14 Cruiser</t>
  </si>
  <si>
    <t>SUP.MA.CRUDT.15</t>
  </si>
  <si>
    <t>15 Cruiser</t>
  </si>
  <si>
    <t>SUP.MA.CRUDT.16</t>
  </si>
  <si>
    <t>16 Cruiser</t>
  </si>
  <si>
    <t>SUP.MA.CRUDT.17</t>
  </si>
  <si>
    <t>17 Cruiser</t>
  </si>
  <si>
    <t>**NEW MINIS CRUISERS IN PU'**</t>
  </si>
  <si>
    <t>SU-MI_CRUISERS-M01</t>
  </si>
  <si>
    <t>FULL Texture -  CRUISERS Pinches Range</t>
  </si>
  <si>
    <t>FULL PACK Cruisers: 17 macros FULL Texture</t>
  </si>
  <si>
    <t>SUP0059-G7</t>
  </si>
  <si>
    <t>SUP.MA.CRUFT.05</t>
  </si>
  <si>
    <t>SUP0060-G7</t>
  </si>
  <si>
    <t>SUP.MA.CRUFT.06</t>
  </si>
  <si>
    <t>SUP.MA.CRUFT.07</t>
  </si>
  <si>
    <t>SUP.MA.CRUFT.08</t>
  </si>
  <si>
    <t>SUP0061-G7</t>
  </si>
  <si>
    <t>SUP.MA.CRUFT.09</t>
  </si>
  <si>
    <t>SUP0062-G7</t>
  </si>
  <si>
    <t>SUP.MA.CRUFT.10</t>
  </si>
  <si>
    <t>SUP0063-G7</t>
  </si>
  <si>
    <t>SUP.MA.CRUFT.11</t>
  </si>
  <si>
    <t>SUP0064-G7</t>
  </si>
  <si>
    <t>SUP.MA.CRUFT.12</t>
  </si>
  <si>
    <t>SUP.MA.CRUFT.13</t>
  </si>
  <si>
    <t>SUP.MA.CRUFT.14</t>
  </si>
  <si>
    <t>SUP.MA.CRUFT.15</t>
  </si>
  <si>
    <t>SUP.MA.CRUFT.16</t>
  </si>
  <si>
    <t>SUP.MA.CRUFT.17</t>
  </si>
  <si>
    <t>Total SETS</t>
  </si>
  <si>
    <t>Total HOLDS</t>
  </si>
  <si>
    <t>Material</t>
  </si>
  <si>
    <t>TYPE</t>
  </si>
  <si>
    <t>SIZE</t>
  </si>
  <si>
    <t>Finish</t>
  </si>
  <si>
    <t>Total Sets</t>
  </si>
  <si>
    <t>Total Holds</t>
  </si>
  <si>
    <t>Total Weight</t>
  </si>
  <si>
    <t>Woods screws</t>
  </si>
  <si>
    <t>BOLTS</t>
  </si>
  <si>
    <t>mm</t>
  </si>
  <si>
    <t>Orders and informations : contact@suprclimbing.com</t>
  </si>
  <si>
    <t>Green</t>
  </si>
  <si>
    <t>Lime Green</t>
  </si>
  <si>
    <t>Pink Classic</t>
  </si>
  <si>
    <t>Purple</t>
  </si>
  <si>
    <t>**NEW Bora-Bora**</t>
  </si>
  <si>
    <t>2,20462</t>
  </si>
  <si>
    <t>RAL 9010</t>
  </si>
  <si>
    <t>US 14-01</t>
  </si>
  <si>
    <t>PAN 806C</t>
  </si>
  <si>
    <t>Full Pack Bora Bora</t>
  </si>
  <si>
    <t>5% discount</t>
  </si>
  <si>
    <t>SU.BORA.SLOPERS.XXXL.13</t>
  </si>
  <si>
    <t xml:space="preserve">Bora Bora </t>
  </si>
  <si>
    <t>Slopers 13</t>
  </si>
  <si>
    <t>SU.BORA.SLOPERS.XXXL.12</t>
  </si>
  <si>
    <t>Slopers 12</t>
  </si>
  <si>
    <t>SU.BORA.SLOPERS.XXL.11</t>
  </si>
  <si>
    <t>Slopers 11</t>
  </si>
  <si>
    <t>SU.BORA.SLOPERS.XXL.10</t>
  </si>
  <si>
    <t>Slopers 10</t>
  </si>
  <si>
    <t>SU.BORA.SLOPERS.XL.08</t>
  </si>
  <si>
    <t>Slopers 08</t>
  </si>
  <si>
    <t>SU.BORA.EDGES.XL.06</t>
  </si>
  <si>
    <t>Edges 06</t>
  </si>
  <si>
    <t>SU.BORA.EDGES.L.04</t>
  </si>
  <si>
    <t>Edges 04</t>
  </si>
  <si>
    <t>SU.BORA.EDGES.M.03</t>
  </si>
  <si>
    <t>Edges 03</t>
  </si>
  <si>
    <t>M</t>
  </si>
  <si>
    <t>SU.BORA.EDGES.S.02</t>
  </si>
  <si>
    <t>Edges 02</t>
  </si>
  <si>
    <t>S</t>
  </si>
  <si>
    <t>**NEW MINIS Fibers IN PU**</t>
  </si>
  <si>
    <t>MINIS</t>
  </si>
  <si>
    <t>FULL 4 sets PACK (discount)</t>
  </si>
  <si>
    <t>CRUISERS Full Text</t>
  </si>
  <si>
    <t>28 cm</t>
  </si>
  <si>
    <t>ECLIPSES Full Text</t>
  </si>
  <si>
    <r>
      <rPr>
        <rFont val="Calibri"/>
        <color rgb="FF1155CC"/>
        <sz val="9.0"/>
        <u/>
      </rPr>
      <t>ECLIPSES Dual Text</t>
    </r>
    <r>
      <rPr>
        <rFont val="Calibri"/>
        <sz val="9.0"/>
      </rPr>
      <t xml:space="preserve">
</t>
    </r>
  </si>
  <si>
    <t>20 cm</t>
  </si>
  <si>
    <t>LANCES Dual Text</t>
  </si>
  <si>
    <t>S/M</t>
  </si>
  <si>
    <t>**NEW Craters**</t>
  </si>
  <si>
    <t>Craters</t>
  </si>
  <si>
    <t>FULL 6 sets PACK (discount)</t>
  </si>
  <si>
    <t>CX_17342</t>
  </si>
  <si>
    <t>SUP.PU.CRAT.06</t>
  </si>
  <si>
    <t>JUGS 01</t>
  </si>
  <si>
    <t>CX_17214</t>
  </si>
  <si>
    <t>SUP.PU.CRAT.05</t>
  </si>
  <si>
    <t>SLOPERS 01</t>
  </si>
  <si>
    <t>CX_17216</t>
  </si>
  <si>
    <t>SUP.PU.CRAT.04</t>
  </si>
  <si>
    <t>MIX 01</t>
  </si>
  <si>
    <t>CX_17212</t>
  </si>
  <si>
    <t>SUP.PU.CRAT.03</t>
  </si>
  <si>
    <t>CX_17218</t>
  </si>
  <si>
    <t>SUP.PU.CRAT.02</t>
  </si>
  <si>
    <t>POCKETS 02</t>
  </si>
  <si>
    <t>CX_17222</t>
  </si>
  <si>
    <t>SUP.PU.CRAT.01</t>
  </si>
  <si>
    <t>POCKETS 01</t>
  </si>
  <si>
    <t>**NEW Majestic COMP'**</t>
  </si>
  <si>
    <t>Majestic Comp</t>
  </si>
  <si>
    <t>FULL 13 sets PACK (discount)</t>
  </si>
  <si>
    <t>CX_17345</t>
  </si>
  <si>
    <t>SUP.PU.MAJT.16</t>
  </si>
  <si>
    <t>INCUT 16</t>
  </si>
  <si>
    <t>CX_17228</t>
  </si>
  <si>
    <t>SUP.PU.MAJT.15</t>
  </si>
  <si>
    <t>INCUT 15</t>
  </si>
  <si>
    <t>CX_17236</t>
  </si>
  <si>
    <t>SUP.PU.MAJT.13</t>
  </si>
  <si>
    <t>INCUT 13</t>
  </si>
  <si>
    <t>CX_17238</t>
  </si>
  <si>
    <t>SUP.PU.MAJT.12</t>
  </si>
  <si>
    <t>INCUT 12</t>
  </si>
  <si>
    <t>CX_17244</t>
  </si>
  <si>
    <t>SUP.PU.MAJT.11</t>
  </si>
  <si>
    <t>SLOPER 11</t>
  </si>
  <si>
    <t>CX_17240</t>
  </si>
  <si>
    <t>SUP.PU.MAJT.10</t>
  </si>
  <si>
    <t>JUG 10</t>
  </si>
  <si>
    <t>CX_17234</t>
  </si>
  <si>
    <t>SUP.PU.MAJT.09</t>
  </si>
  <si>
    <t>SLOPERS 09</t>
  </si>
  <si>
    <t>CX_17196</t>
  </si>
  <si>
    <t>SUP.PU.MAJT.08</t>
  </si>
  <si>
    <t>SLOPERS 08</t>
  </si>
  <si>
    <t>CX_17224</t>
  </si>
  <si>
    <t>SUP.PU.MAJT.07</t>
  </si>
  <si>
    <t>SLOPERS 07</t>
  </si>
  <si>
    <t>CX_17242</t>
  </si>
  <si>
    <t>SUP.PU.MAJT.06</t>
  </si>
  <si>
    <t>EDGES 06</t>
  </si>
  <si>
    <t>CX_17226</t>
  </si>
  <si>
    <t>SUP.PU.MAJT.05</t>
  </si>
  <si>
    <t>EDGES 05</t>
  </si>
  <si>
    <t>CX_17220</t>
  </si>
  <si>
    <t>SUP.PU.MAJT.04</t>
  </si>
  <si>
    <t>SLOPERS 04</t>
  </si>
  <si>
    <t>CX_17144</t>
  </si>
  <si>
    <t>SUP.PU.MAJT.03</t>
  </si>
  <si>
    <t>MIX 03</t>
  </si>
  <si>
    <t>Originales Majestics</t>
  </si>
  <si>
    <t>USA Production and</t>
  </si>
  <si>
    <t>FULL RANGE AVAILABLE TO WORLDWIDE CUSTOMERS:</t>
  </si>
  <si>
    <t>Majestic</t>
  </si>
  <si>
    <t>FULL 18 sets PACK (discount)</t>
  </si>
  <si>
    <t>AVAILABLE TO AMERICA CUSTOMERS ONLY:</t>
  </si>
  <si>
    <t>SPR-1018</t>
  </si>
  <si>
    <t>SUP.PU.MAJDT.1018</t>
  </si>
  <si>
    <t>Edge 18</t>
  </si>
  <si>
    <t>XXXXL</t>
  </si>
  <si>
    <t>1m+</t>
  </si>
  <si>
    <t>SPR-1017</t>
  </si>
  <si>
    <t>SUP.PU.MAJDT.1017</t>
  </si>
  <si>
    <t>Edge 17</t>
  </si>
  <si>
    <t>SPR-1016</t>
  </si>
  <si>
    <t>SUP.PU.MAJDT.1016</t>
  </si>
  <si>
    <t>Edge 16</t>
  </si>
  <si>
    <t>+-1m</t>
  </si>
  <si>
    <t>SPR-1015</t>
  </si>
  <si>
    <t>SUP.PU.MAJDT.1015</t>
  </si>
  <si>
    <t>Edge 15</t>
  </si>
  <si>
    <t>SPR-1014</t>
  </si>
  <si>
    <t>SUP.PU.MAJDT.1014</t>
  </si>
  <si>
    <t>Edge 14</t>
  </si>
  <si>
    <t>75&lt;85</t>
  </si>
  <si>
    <t>SPR-1013</t>
  </si>
  <si>
    <t>SUP.PU.MAJDT.1013</t>
  </si>
  <si>
    <t>Edge 13</t>
  </si>
  <si>
    <t>SPR-1012</t>
  </si>
  <si>
    <t>SUP.PU.MAJDT.1012</t>
  </si>
  <si>
    <t>Edge 12</t>
  </si>
  <si>
    <t>SPR-1011</t>
  </si>
  <si>
    <t>SUP.PU.MAJDT.1011</t>
  </si>
  <si>
    <t>Edge 11</t>
  </si>
  <si>
    <t>SPR-1010</t>
  </si>
  <si>
    <t>SUP.PU.MAJDT.1010</t>
  </si>
  <si>
    <t>Edge 10</t>
  </si>
  <si>
    <t>&lt;50-65</t>
  </si>
  <si>
    <t>SPR-1009</t>
  </si>
  <si>
    <t>SUP.PU.MAJDT.1009</t>
  </si>
  <si>
    <t>Edge 09</t>
  </si>
  <si>
    <t>SPR-1008</t>
  </si>
  <si>
    <t>SUP.PU.MAJDT.1008</t>
  </si>
  <si>
    <t>Edge 08</t>
  </si>
  <si>
    <t>SPR-1007</t>
  </si>
  <si>
    <t>SUP.PU.MAJDT.1007</t>
  </si>
  <si>
    <t>Edge 07</t>
  </si>
  <si>
    <t>40&lt;50</t>
  </si>
  <si>
    <t>SPR-1006</t>
  </si>
  <si>
    <t>SUP.PU.MAJDT.1006</t>
  </si>
  <si>
    <t>Edge 06</t>
  </si>
  <si>
    <t>SPR-1005</t>
  </si>
  <si>
    <t>SUP.PU.MAJDT.1005</t>
  </si>
  <si>
    <t>Edge 05</t>
  </si>
  <si>
    <t>SPR-1004</t>
  </si>
  <si>
    <t>SUP.PU.MAJDT.1004</t>
  </si>
  <si>
    <t>Edge 04</t>
  </si>
  <si>
    <t>SPR-1003</t>
  </si>
  <si>
    <t>SUP.PU.MAJDT.1003</t>
  </si>
  <si>
    <t>Edge 03</t>
  </si>
  <si>
    <t>30&lt;40</t>
  </si>
  <si>
    <t>SPR-1002</t>
  </si>
  <si>
    <t>SUP.PU.MAJDT.1002</t>
  </si>
  <si>
    <t>Edge 02</t>
  </si>
  <si>
    <t>20&lt;30</t>
  </si>
  <si>
    <t>SPR-1001</t>
  </si>
  <si>
    <t>SUP.PU.MAJDT.1001</t>
  </si>
  <si>
    <t>Edge 01</t>
  </si>
  <si>
    <t>&lt;20 cm</t>
  </si>
  <si>
    <t>**NEW PE Easy Line**</t>
  </si>
  <si>
    <t>Easy line</t>
  </si>
  <si>
    <t>FULL 12 sets PACK (discount)</t>
  </si>
  <si>
    <t>CX_17232</t>
  </si>
  <si>
    <t>SUP.PE.EASYT.11</t>
  </si>
  <si>
    <t>11 Edges</t>
  </si>
  <si>
    <t>CX_17230</t>
  </si>
  <si>
    <t>SUP.PE.EASYT.10</t>
  </si>
  <si>
    <t>10 Edges</t>
  </si>
  <si>
    <t>CX_17199</t>
  </si>
  <si>
    <t>SUP.PE.EASYT.09</t>
  </si>
  <si>
    <t>09 Edges</t>
  </si>
  <si>
    <t>CX_17403</t>
  </si>
  <si>
    <t>SUP.PE.EASYT.08</t>
  </si>
  <si>
    <t>08 Jugs</t>
  </si>
  <si>
    <t>CX_17192</t>
  </si>
  <si>
    <t>SUP.PE.EASYT.07</t>
  </si>
  <si>
    <t>07 Jugs</t>
  </si>
  <si>
    <t>CX_17207</t>
  </si>
  <si>
    <t>SUP.PE.EASYT.06</t>
  </si>
  <si>
    <t>06 Jugs</t>
  </si>
  <si>
    <t>CX_17201</t>
  </si>
  <si>
    <t>SUP.PE.EASYT.05</t>
  </si>
  <si>
    <t>05 Jugs</t>
  </si>
  <si>
    <t>CX_17209</t>
  </si>
  <si>
    <t>SUP.PE.EASYT.04</t>
  </si>
  <si>
    <t>04 Edges</t>
  </si>
  <si>
    <t>CX_17203</t>
  </si>
  <si>
    <t>SUP.PE.EASYT.03</t>
  </si>
  <si>
    <t>03 Edges</t>
  </si>
  <si>
    <t>SU-EZ.JUG-XS.12</t>
  </si>
  <si>
    <t>XS Jugs</t>
  </si>
  <si>
    <t>CX_17194</t>
  </si>
  <si>
    <t>SUP.PE.EASYT.02</t>
  </si>
  <si>
    <t>02 Feet</t>
  </si>
  <si>
    <t>CX_17205</t>
  </si>
  <si>
    <t>SUP.PE.EASYT.01</t>
  </si>
  <si>
    <t>01 Feet</t>
  </si>
  <si>
    <t>**NEW MICROS**</t>
  </si>
  <si>
    <t>Asia Production - 4-month production lead time + shipping costs</t>
  </si>
  <si>
    <t>Micros</t>
  </si>
  <si>
    <t>FULL 9 sets PACK (discount)</t>
  </si>
  <si>
    <t>SU01-09-XS</t>
  </si>
  <si>
    <t>SUP.PU.MICROFT.01</t>
  </si>
  <si>
    <t>09 universal blockers</t>
  </si>
  <si>
    <t>XS</t>
  </si>
  <si>
    <t>SU01-08-XS</t>
  </si>
  <si>
    <t>SUP.PU.MICROFT.02</t>
  </si>
  <si>
    <t>08 slab killer</t>
  </si>
  <si>
    <t>SU01-07-XS</t>
  </si>
  <si>
    <t>SUP.PU.MICROFT.03</t>
  </si>
  <si>
    <t>07 rounded</t>
  </si>
  <si>
    <t>SU01-06-XS</t>
  </si>
  <si>
    <t>SUP.PU.MICROFT.04</t>
  </si>
  <si>
    <t>06 nipples</t>
  </si>
  <si>
    <t>SU01-05-XS</t>
  </si>
  <si>
    <t>SUP.PU.MICROFT.05</t>
  </si>
  <si>
    <t>05 xtra flat</t>
  </si>
  <si>
    <t>SU01-04-XS</t>
  </si>
  <si>
    <t>SUP.PU.MICROFT.06</t>
  </si>
  <si>
    <t>04 flat</t>
  </si>
  <si>
    <t>SU01-03-XS</t>
  </si>
  <si>
    <t>SUP.PU.MICROFT.07</t>
  </si>
  <si>
    <t>03 micro jibs</t>
  </si>
  <si>
    <t>SU01-02-XS</t>
  </si>
  <si>
    <t>SUP.PU.MICROFT.08</t>
  </si>
  <si>
    <t>02 crimps</t>
  </si>
  <si>
    <t>SU01-01-XS</t>
  </si>
  <si>
    <t>SUP.PU.MICROFT.09</t>
  </si>
  <si>
    <t>01 various</t>
  </si>
  <si>
    <t>Aerial</t>
  </si>
  <si>
    <t>Light P 2301C</t>
  </si>
  <si>
    <t>P 267U</t>
  </si>
  <si>
    <t>RAL 6028</t>
  </si>
  <si>
    <t>FULL RANGE</t>
  </si>
  <si>
    <t>AVAILABLE TO ASIA CUSTOMERS ONLY:</t>
  </si>
  <si>
    <t>SUP0001-U1</t>
  </si>
  <si>
    <t>SUP.PU.AERFT.0001</t>
  </si>
  <si>
    <t>01 Jug L</t>
  </si>
  <si>
    <t>Aerial 01 Jug L</t>
  </si>
  <si>
    <t>SUP0002-U1</t>
  </si>
  <si>
    <t>SUP.PU.AERFT.0002</t>
  </si>
  <si>
    <t>02 Jug L</t>
  </si>
  <si>
    <t>Aerial 02 Jug L</t>
  </si>
  <si>
    <t>SUP0010-U1</t>
  </si>
  <si>
    <t>SUP.PU.AERFT.0003</t>
  </si>
  <si>
    <t>03 Edge L</t>
  </si>
  <si>
    <t>Aerial 03 Edge L</t>
  </si>
  <si>
    <t>SUP0011-U1</t>
  </si>
  <si>
    <t>SUP.PU.AERFT.0004</t>
  </si>
  <si>
    <t>04 Edge M</t>
  </si>
  <si>
    <t>Aerial 04 Edge M</t>
  </si>
  <si>
    <t>SUP0012-U1</t>
  </si>
  <si>
    <t>SUP.PU.AERFT.0005A</t>
  </si>
  <si>
    <t>05A Pinch Jug L</t>
  </si>
  <si>
    <t>Aerial 05A Pinch Jug L</t>
  </si>
  <si>
    <t>SUP0013-U1</t>
  </si>
  <si>
    <t>SUP.PU.AERFT.0005B</t>
  </si>
  <si>
    <t>05B Pinch Jug M</t>
  </si>
  <si>
    <t>Aerial 05B Pinch Jug M</t>
  </si>
  <si>
    <t>SUP0050-U1</t>
  </si>
  <si>
    <t>SUP.PU.AERFT.0006A</t>
  </si>
  <si>
    <t>06A Pocket L</t>
  </si>
  <si>
    <t>Aerial 06A Pocket L</t>
  </si>
  <si>
    <t>SUP0051-U1</t>
  </si>
  <si>
    <t>SUP.PU.AERFT.0006B</t>
  </si>
  <si>
    <t>06B Edge L</t>
  </si>
  <si>
    <t>Aerial 06B Edge L</t>
  </si>
  <si>
    <t>SUP0052-U1</t>
  </si>
  <si>
    <t>SUP.PU.AERFT.0006C</t>
  </si>
  <si>
    <t>06C Edge L</t>
  </si>
  <si>
    <t>Aerial 06C Edge L</t>
  </si>
  <si>
    <t>SUP0003-U1</t>
  </si>
  <si>
    <t>SUP.PU.AERFT.0007</t>
  </si>
  <si>
    <t>07 Pinch Sloper L</t>
  </si>
  <si>
    <t>Aerial 07 Pinch Sloper L</t>
  </si>
  <si>
    <t>SUP0014-U1</t>
  </si>
  <si>
    <t>SUP.PU.AERFT.0008</t>
  </si>
  <si>
    <t>08 Bad jug L</t>
  </si>
  <si>
    <t>Aerial 08 Bad jug L</t>
  </si>
  <si>
    <t>SUP0075-U1</t>
  </si>
  <si>
    <t>SUP.PU.AERFT.0009A</t>
  </si>
  <si>
    <t>09A Pinch Sloper L</t>
  </si>
  <si>
    <t>TBC</t>
  </si>
  <si>
    <t>Aerial 09A Pinch Sloper L</t>
  </si>
  <si>
    <t>SUP0007-U1</t>
  </si>
  <si>
    <t>SUP.PU.AERFT.0009B</t>
  </si>
  <si>
    <t>09B Pinch Sloper L</t>
  </si>
  <si>
    <t>Aerial 09B Pinch Sloper L</t>
  </si>
  <si>
    <t>SUP0008-U1</t>
  </si>
  <si>
    <t>SUP.PU.AERFT.0009C</t>
  </si>
  <si>
    <t>09C Pinch Sloper L</t>
  </si>
  <si>
    <t>Aerial 09C Pinch Sloper L</t>
  </si>
  <si>
    <t>SUP0048-U1</t>
  </si>
  <si>
    <t>SUP.PU.AERFT.0010A</t>
  </si>
  <si>
    <t>10A Edge M</t>
  </si>
  <si>
    <t>Screws</t>
  </si>
  <si>
    <t>Aerial 10A Edge M</t>
  </si>
  <si>
    <t>SUP0049-U1</t>
  </si>
  <si>
    <t>SUP.PU.AERFT.0010B</t>
  </si>
  <si>
    <t>10B Edge S</t>
  </si>
  <si>
    <t>Aerial 10B Edge S</t>
  </si>
  <si>
    <t>SUP0018-U1</t>
  </si>
  <si>
    <t>SUP.PU.AERFT.0011</t>
  </si>
  <si>
    <t>11 Crimp M</t>
  </si>
  <si>
    <t>Aerial 11 Crimp M</t>
  </si>
  <si>
    <t>SUP0016-U1</t>
  </si>
  <si>
    <t>SUP.PU.AERFT.0012</t>
  </si>
  <si>
    <t>12 Jug M</t>
  </si>
  <si>
    <t>Aerial 12 Jug M</t>
  </si>
  <si>
    <t>SUP0017-U1</t>
  </si>
  <si>
    <t>SUP.PU.AERFT.0013</t>
  </si>
  <si>
    <t>13 Jug M</t>
  </si>
  <si>
    <t>Aerial 13 Jug M</t>
  </si>
  <si>
    <t>SUP0019-U1</t>
  </si>
  <si>
    <t>SUP.PU.AERFT.0014</t>
  </si>
  <si>
    <t>14 Mini Jug / Crimp S</t>
  </si>
  <si>
    <t>Aerial 14 Mini Jug / Crimp S</t>
  </si>
  <si>
    <t>SUP0065-U1</t>
  </si>
  <si>
    <t>SUP.PU.AERFT.0015A</t>
  </si>
  <si>
    <t>15A</t>
  </si>
  <si>
    <t>Aerial 15A</t>
  </si>
  <si>
    <t>SUP0066-U1</t>
  </si>
  <si>
    <t>SUP.PU.AERFT.0015B</t>
  </si>
  <si>
    <t>15B</t>
  </si>
  <si>
    <t>Aerial 15B</t>
  </si>
  <si>
    <t>SUP0005-U1</t>
  </si>
  <si>
    <t>SUP.PU.AERFT.0015C</t>
  </si>
  <si>
    <t>15C Edge L</t>
  </si>
  <si>
    <t>Aerial 15C Edge L</t>
  </si>
  <si>
    <t>SUP0067-U1</t>
  </si>
  <si>
    <t>SUP.PU.AERFT.0016A</t>
  </si>
  <si>
    <t>16A</t>
  </si>
  <si>
    <t>Aerial 16A</t>
  </si>
  <si>
    <t>SUP0068-U1</t>
  </si>
  <si>
    <t>SUP.PU.AERFT.0016B</t>
  </si>
  <si>
    <t>16B</t>
  </si>
  <si>
    <t>Aerial 16B</t>
  </si>
  <si>
    <t>SUP0004-U1</t>
  </si>
  <si>
    <t>SUP.PU.AERFT.0016C</t>
  </si>
  <si>
    <t>16C Edge M</t>
  </si>
  <si>
    <t>Aerial 16C Edge M</t>
  </si>
  <si>
    <t>SUP0071-U1</t>
  </si>
  <si>
    <t>SUP.PU.AERFT.0017A</t>
  </si>
  <si>
    <t>17A_Rescue</t>
  </si>
  <si>
    <t>Aerial 17A_Rescue</t>
  </si>
  <si>
    <t>SUP0072-U1</t>
  </si>
  <si>
    <t>SUP.PU.AERFT.0017B</t>
  </si>
  <si>
    <t>17B_Rescue</t>
  </si>
  <si>
    <t>Aerial 17B_Rescue</t>
  </si>
  <si>
    <t>SUP0073-U1</t>
  </si>
  <si>
    <t>SUP.PU.AERFT.0017C</t>
  </si>
  <si>
    <t>17C_Rescue</t>
  </si>
  <si>
    <t>Aerial 17C_Rescue</t>
  </si>
  <si>
    <t>SUP0074-U1</t>
  </si>
  <si>
    <t>SUP.PU.AERFT.0017D</t>
  </si>
  <si>
    <t>17D Rescue</t>
  </si>
  <si>
    <t>Aerial 17D Rescue</t>
  </si>
  <si>
    <t>SUP0069-U1</t>
  </si>
  <si>
    <t>SUP.PU.AERFT.0018A</t>
  </si>
  <si>
    <t>18A</t>
  </si>
  <si>
    <t>Aerial 18A</t>
  </si>
  <si>
    <t>SUP0027-U1</t>
  </si>
  <si>
    <t>SUP.PU.AERFT.0018B</t>
  </si>
  <si>
    <t>18B Classic Jug L</t>
  </si>
  <si>
    <t>Aerial 18B Classic Jug L</t>
  </si>
  <si>
    <t>SUP0026-U1</t>
  </si>
  <si>
    <t>SUP.PU.AERFT.0018C</t>
  </si>
  <si>
    <t>18C Classic Jug M</t>
  </si>
  <si>
    <t>Aerial 18C Classic Jug M</t>
  </si>
  <si>
    <t>SUP0024-U1</t>
  </si>
  <si>
    <t>SUP.PU.AERFT.0019</t>
  </si>
  <si>
    <t>19 Classic Jug S</t>
  </si>
  <si>
    <t>Aerial 19 Classic Jug S</t>
  </si>
  <si>
    <t>SUP0009-U1</t>
  </si>
  <si>
    <t>SUP.PU.AERFT.0020</t>
  </si>
  <si>
    <t>20 Feet S</t>
  </si>
  <si>
    <t>Aerial 20 Feet S</t>
  </si>
  <si>
    <t>SUP0006-U1</t>
  </si>
  <si>
    <t>SUP.PU.AERFT.0021</t>
  </si>
  <si>
    <t>21 Feet S</t>
  </si>
  <si>
    <t>Aerial 21 Feet S</t>
  </si>
  <si>
    <t>SUP0028-U1</t>
  </si>
  <si>
    <t>SUP.PU.AERFT.0022</t>
  </si>
  <si>
    <t>22 Classic Feet Crimps XS</t>
  </si>
  <si>
    <t>Aerial 22 Classic Feet Crimps XS</t>
  </si>
  <si>
    <t>SUP0029-U1</t>
  </si>
  <si>
    <t>SUP.PU.AERFT.0023</t>
  </si>
  <si>
    <t>23 Classic Feet Crimps XS</t>
  </si>
  <si>
    <t>Aerial 23 Classic Feet Crimps XS</t>
  </si>
  <si>
    <t>SUP0020-U1</t>
  </si>
  <si>
    <t>SUP.PU.AERFT.0024</t>
  </si>
  <si>
    <t>24 Feet Crimps XS</t>
  </si>
  <si>
    <t>Aerial 24 Feet Crimps XS</t>
  </si>
  <si>
    <t>SUP0021-U1</t>
  </si>
  <si>
    <t>SUP.PU.AERFT.0025</t>
  </si>
  <si>
    <t>25 Feet Crimps XS</t>
  </si>
  <si>
    <t>Aerial 25 Feet Crimps XS</t>
  </si>
  <si>
    <t>SUP0070-U1</t>
  </si>
  <si>
    <t>SUP.PU.AERFT.0026A</t>
  </si>
  <si>
    <t>26A Knob Jug XL</t>
  </si>
  <si>
    <t>Aerial 26A Knob Jug XL</t>
  </si>
  <si>
    <t>SUP0022-U1</t>
  </si>
  <si>
    <t>SUP.PU.AERFT.0026B</t>
  </si>
  <si>
    <t>26B Knob Jug L</t>
  </si>
  <si>
    <t>Aerial 26B Knob Jug L</t>
  </si>
  <si>
    <t>SUP0023-U1</t>
  </si>
  <si>
    <t>SUP.PU.AERFT.0027</t>
  </si>
  <si>
    <t>27 Knob Jug L</t>
  </si>
  <si>
    <t>Aerial 27 Knob Jug L</t>
  </si>
  <si>
    <t>SUP0015-U1</t>
  </si>
  <si>
    <t>SUP.PU.AERFT.0028</t>
  </si>
  <si>
    <t>28 Knob Jug M</t>
  </si>
  <si>
    <t>Aerial 28 Knob Jug M</t>
  </si>
  <si>
    <t>SUP0025-U1</t>
  </si>
  <si>
    <t>SUP.PU.AERFT.0029</t>
  </si>
  <si>
    <t>29 Ball Jug M</t>
  </si>
  <si>
    <t>Aerial 29 Ball Jug M</t>
  </si>
  <si>
    <t>Special RAL or bicolor 2% surcharge.</t>
  </si>
  <si>
    <t>DUAL Texture Options</t>
  </si>
  <si>
    <t>Wood</t>
  </si>
  <si>
    <t>SKU</t>
  </si>
  <si>
    <t>SAP Number</t>
  </si>
  <si>
    <t># CODE SUPPLIER</t>
  </si>
  <si>
    <t>NAME</t>
  </si>
  <si>
    <t>PICTURE DUAL Texture TEXTURE</t>
  </si>
  <si>
    <t>Max length (cm)</t>
  </si>
  <si>
    <t>Height (cm)</t>
  </si>
  <si>
    <t>NBR volumes</t>
  </si>
  <si>
    <t>RT PRICE</t>
  </si>
  <si>
    <t>RAL 1018</t>
  </si>
  <si>
    <t>RAL 6001</t>
  </si>
  <si>
    <t>RAL 9003</t>
  </si>
  <si>
    <t>RAL 7001</t>
  </si>
  <si>
    <t>TOTAL Sets</t>
  </si>
  <si>
    <t>TOTAL Volumes</t>
  </si>
  <si>
    <t>TOTAL Price</t>
  </si>
  <si>
    <t>SUP.VO.DIAWDT.4109</t>
  </si>
  <si>
    <t>01-01.060D</t>
  </si>
  <si>
    <t>DIAMOND 1-060 DUAL Texture</t>
  </si>
  <si>
    <t>SUP.VO.DIAWDT.4110</t>
  </si>
  <si>
    <t>01-01.090D</t>
  </si>
  <si>
    <t>DIAMOND 1-090 DUAL Texture</t>
  </si>
  <si>
    <t>SUP.VO.DIAWDT.4111</t>
  </si>
  <si>
    <t>01-01.120D</t>
  </si>
  <si>
    <t>DIAMOND 1-120 DUAL Texture</t>
  </si>
  <si>
    <t>SUP.VO.DIAWDT.4112</t>
  </si>
  <si>
    <t>01-01.150D</t>
  </si>
  <si>
    <t>DIAMOND 1-150 DUAL Texture</t>
  </si>
  <si>
    <t>SUP.VO.DIAWDT.4113</t>
  </si>
  <si>
    <t>01-02.085D</t>
  </si>
  <si>
    <t>DIAMOND 2-085 DUAL Texture</t>
  </si>
  <si>
    <t>SUP.VO.DIAWDT.4114</t>
  </si>
  <si>
    <t>01-02.115D</t>
  </si>
  <si>
    <t>DIAMOND 2-115 DUAL Texture</t>
  </si>
  <si>
    <t>SUP.VO.DIAWDT.4115</t>
  </si>
  <si>
    <t>01-02.145D</t>
  </si>
  <si>
    <t>DIAMOND 2-145 DUAL Texture</t>
  </si>
  <si>
    <t>SUP.VO.DIAWDT.4116</t>
  </si>
  <si>
    <t>01-03.075D</t>
  </si>
  <si>
    <t>DIAMOND 3-075 DUAL Texture</t>
  </si>
  <si>
    <t>SUP.VO.DIAWDT.4117</t>
  </si>
  <si>
    <t>01-03.105D</t>
  </si>
  <si>
    <t>DIAMOND 3-105 DUAL Texture</t>
  </si>
  <si>
    <t>SUP.VO.DIAWDT.4118</t>
  </si>
  <si>
    <t>01-03.135D</t>
  </si>
  <si>
    <t>DIAMOND 3-135 DUAL Texture</t>
  </si>
  <si>
    <t>SUP.VO.DIAWDT.4119</t>
  </si>
  <si>
    <t>01-04.080D</t>
  </si>
  <si>
    <t>DIAMOND 4-080 DUAL Texture</t>
  </si>
  <si>
    <t>SUP.VO.DIAWDT.4120</t>
  </si>
  <si>
    <t>01-04.120D</t>
  </si>
  <si>
    <t>DIAMOND 4-120 DUAL Texture</t>
  </si>
  <si>
    <t>SUP.VO.DIAWDT.4121</t>
  </si>
  <si>
    <t>01-04.150D</t>
  </si>
  <si>
    <t>DIAMOND 4-150 DUAL Texture</t>
  </si>
  <si>
    <t>SUP.VO.DIAWDT.4122</t>
  </si>
  <si>
    <t>02-01.085D</t>
  </si>
  <si>
    <t>BULL-085 / 2X PACK DUAL Texture</t>
  </si>
  <si>
    <t>85+85</t>
  </si>
  <si>
    <t>SUP.VO.DIAWDT.4123</t>
  </si>
  <si>
    <t>02-01.130D</t>
  </si>
  <si>
    <t>BULL-130 / 2X PACK DUAL Texture</t>
  </si>
  <si>
    <t>132+132</t>
  </si>
  <si>
    <t>SUP.VO.DIAWDT.4124</t>
  </si>
  <si>
    <t>03-01.060D</t>
  </si>
  <si>
    <t>TRIANGLE ISO 1-060 DUAL Texture</t>
  </si>
  <si>
    <t>SUP.VO.DIAWDT.4125</t>
  </si>
  <si>
    <t>03-01.090D</t>
  </si>
  <si>
    <t>TRIANGLE ISO 1-090 DUAL Texture</t>
  </si>
  <si>
    <t>SUP.VO.DIAWDT.4126</t>
  </si>
  <si>
    <t>03-01.135D</t>
  </si>
  <si>
    <t>TRIANGLE ISO 1-135 DUAL Texture</t>
  </si>
  <si>
    <t>SUP.VO.DIAWDT.4127</t>
  </si>
  <si>
    <t>03-02.060D</t>
  </si>
  <si>
    <t>TRIANGLE ISO 2-060 DUAL Texture</t>
  </si>
  <si>
    <t>SUP.VO.DIAWDT.4128</t>
  </si>
  <si>
    <t>03-02.090D</t>
  </si>
  <si>
    <t>TRIANGLE ISO 2-090 DUAL Texture</t>
  </si>
  <si>
    <t>SUP.VO.DIAWDT.4129</t>
  </si>
  <si>
    <t>03-02.135D</t>
  </si>
  <si>
    <t>TRIANGLE ISO 2-135 DUAL Texture</t>
  </si>
  <si>
    <t>SUP.VO.DIAWDT.4130</t>
  </si>
  <si>
    <t>03-03.060D</t>
  </si>
  <si>
    <t>TRIANGLE ISO 3-060 DUAL Texture</t>
  </si>
  <si>
    <t>SUP.VO.DIAWDT.4131</t>
  </si>
  <si>
    <t>03-03.090D</t>
  </si>
  <si>
    <t>TRIANGLE ISO 3-090 DUAL Texture</t>
  </si>
  <si>
    <t>SUP.VO.DIAWDT.4132</t>
  </si>
  <si>
    <t>03-03.135D</t>
  </si>
  <si>
    <t>TRIANGLE ISO 3-135 DUAL Texture</t>
  </si>
  <si>
    <t>SUP.VO.ADDWDT.4133</t>
  </si>
  <si>
    <t>03-04.060D</t>
  </si>
  <si>
    <t>TRIANGLE ADD 1-060 DUAL Texture</t>
  </si>
  <si>
    <t>SUP.VO.ADDWDT.4134</t>
  </si>
  <si>
    <t>03-04.110D</t>
  </si>
  <si>
    <t>TRIANGLE ADD 1-110 DUAL Texture</t>
  </si>
  <si>
    <t>SUP.VO.ADDWDT.4135</t>
  </si>
  <si>
    <t>03-04.150D</t>
  </si>
  <si>
    <t>TRIANGLE ADD 1-150 DUAL Texture</t>
  </si>
  <si>
    <t>SUP.VO.ADDWDT.4136</t>
  </si>
  <si>
    <t>03-05.01D</t>
  </si>
  <si>
    <t>TRIANGLE ADD 2 -CENTER DUAL Texture</t>
  </si>
  <si>
    <t>SUP.VO.ADDWDT.4137</t>
  </si>
  <si>
    <t>03-05.02D</t>
  </si>
  <si>
    <t>TRIANGLE ADD 2-Left PACK DUAL Texture</t>
  </si>
  <si>
    <t>85-81</t>
  </si>
  <si>
    <t>11-13</t>
  </si>
  <si>
    <t>SUP.VO.ADDWDT.4138</t>
  </si>
  <si>
    <t>03-05.03D</t>
  </si>
  <si>
    <t>TRIANGLE ADD 2-Right PACK DUAL Texture</t>
  </si>
  <si>
    <t>SUP.VO.SIMWDT.4139</t>
  </si>
  <si>
    <t>03-06.030</t>
  </si>
  <si>
    <t>TRIANGLE SIMPLE 030 DUAL Texture 01</t>
  </si>
  <si>
    <t>SUP.VO.SIMWDT.4140</t>
  </si>
  <si>
    <t>03-06.045</t>
  </si>
  <si>
    <t>TRIANGLE SIMPLE 045 DUAL Texture 01</t>
  </si>
  <si>
    <t>SUP.VO.SIMWDT.4141</t>
  </si>
  <si>
    <t>03-06.090</t>
  </si>
  <si>
    <t>TRIANGLE SIMPLE 090 DUAL Texture 01</t>
  </si>
  <si>
    <t>SUP.VO.SIMWDT.4142</t>
  </si>
  <si>
    <t>TRIANGLE SIMPLE 030 DUAL Texture 02</t>
  </si>
  <si>
    <t>SUP.VO.SIMWDT.4143</t>
  </si>
  <si>
    <t>TRIANGLE SIMPLE 045 DUAL Texture 02</t>
  </si>
  <si>
    <t>SUP.VO.SIMWDT.4144</t>
  </si>
  <si>
    <t>TRIANGLE SIMPLE 090 DUAL Texture 02</t>
  </si>
  <si>
    <t>SUP.VO.SIMWDT.4145</t>
  </si>
  <si>
    <t>TRIANGLE SIMPLE 030 DUAL Texture 03</t>
  </si>
  <si>
    <t>SUP.VO.SIMWDT.4146</t>
  </si>
  <si>
    <t>TRIANGLE SIMPLE 045 DUAL Texture 03</t>
  </si>
  <si>
    <t>SUP.VO.SIMWDT.4147</t>
  </si>
  <si>
    <t>TRIANGLE SIMPLE 090 DUAL Texture 03</t>
  </si>
  <si>
    <t>SUP.VO.QUAWDT.4148</t>
  </si>
  <si>
    <t>04-01.030D</t>
  </si>
  <si>
    <t>QUAD 1-030 DUAL Texture</t>
  </si>
  <si>
    <t>SUP.VO.QUAWDT.4149</t>
  </si>
  <si>
    <t>04-01.045D</t>
  </si>
  <si>
    <t>QUAD 1-045 DUAL Texture</t>
  </si>
  <si>
    <t>SUP.VO.QUAWDT.4150</t>
  </si>
  <si>
    <t>04-01.080D</t>
  </si>
  <si>
    <t>QUAD 1-080 DUAL Texture</t>
  </si>
  <si>
    <t>SUP.VO.QUAWDT.4151</t>
  </si>
  <si>
    <t>04-01.130D</t>
  </si>
  <si>
    <t>QUAD 1-130 DUAL Texture</t>
  </si>
  <si>
    <t>SUP.VO.QUAWDT.4152</t>
  </si>
  <si>
    <t>04-02.030D</t>
  </si>
  <si>
    <t>QUAD 2-030 DUAL Texture</t>
  </si>
  <si>
    <t>SUP.VO.QUAWDT.4153</t>
  </si>
  <si>
    <t>04-02.045D</t>
  </si>
  <si>
    <t>QUAD 2-045 DUAL Texture</t>
  </si>
  <si>
    <t>SUP.VO.QUAWDT.4154</t>
  </si>
  <si>
    <t>04-02.080D</t>
  </si>
  <si>
    <t>QUAD 2-080 DUAL Texture</t>
  </si>
  <si>
    <t>SUP.VO.QUAWDT.4155</t>
  </si>
  <si>
    <t>04-02.130D</t>
  </si>
  <si>
    <t>QUAD 2-130 DUAL Texture</t>
  </si>
  <si>
    <t>SUP.VO.QUAWDT.4156</t>
  </si>
  <si>
    <t>04-03.080D</t>
  </si>
  <si>
    <t>QUAD 3-080 DUAL Texture</t>
  </si>
  <si>
    <t>SUP.VO.QUAWDT.4157</t>
  </si>
  <si>
    <t>04-03.150D</t>
  </si>
  <si>
    <t>QUAD 3-150 DUAL Texture</t>
  </si>
  <si>
    <t>SUP.VO.QUAWDT.4158</t>
  </si>
  <si>
    <t>04-05.100D</t>
  </si>
  <si>
    <t>QUAD 5-100 DUAL Texture</t>
  </si>
  <si>
    <t>SUP.VO.QUAWDT.4159</t>
  </si>
  <si>
    <t>04-05.160D</t>
  </si>
  <si>
    <t>QUAD 5-160 DUAL Texture</t>
  </si>
  <si>
    <t>SUP.VO.QUAWDT.4160</t>
  </si>
  <si>
    <t>04-06.01L DUAL Texture</t>
  </si>
  <si>
    <t>QUAD 6-01 Left DUAL Texture</t>
  </si>
  <si>
    <t>SUP.VO.QUAWDT.4161</t>
  </si>
  <si>
    <t>04-06.02L DUAL Texture</t>
  </si>
  <si>
    <t>QUAD 6-02 Left DUAL Texture</t>
  </si>
  <si>
    <t>SUP.VO.QUAWDT.4162</t>
  </si>
  <si>
    <t>04-06.03L DUAL Texture</t>
  </si>
  <si>
    <t>QUAD 6-03 Left DUAL Texture</t>
  </si>
  <si>
    <t>SUP.VO.QUAWDT.4163</t>
  </si>
  <si>
    <t>04-06.01R DUAL Texture</t>
  </si>
  <si>
    <t>QUAD 6-01 Right DUAL Texture</t>
  </si>
  <si>
    <t>SUP.VO.QUAWDT.4164</t>
  </si>
  <si>
    <t>04-06.02R DUAL Texture</t>
  </si>
  <si>
    <t>QUAD 6-02 Right DUAL Texture</t>
  </si>
  <si>
    <t>SUP.VO.QUAWDT.4165</t>
  </si>
  <si>
    <t>04-06.03R DUAL Texture</t>
  </si>
  <si>
    <t>QUAD 6-03 Right DUAL Texture</t>
  </si>
  <si>
    <t>SUP.VO.QUAWDT.4166</t>
  </si>
  <si>
    <t>04-07.080D</t>
  </si>
  <si>
    <t>QUAD 7-080 DUAL Texture</t>
  </si>
  <si>
    <t>SUP.VO.QUAWDT.4167</t>
  </si>
  <si>
    <t>04-07.120D</t>
  </si>
  <si>
    <t>QUAD 7-120 DUAL Texture</t>
  </si>
  <si>
    <t>SUP.VO.QUAWDT.4168</t>
  </si>
  <si>
    <t>04-07.155D</t>
  </si>
  <si>
    <t>QUAD 7-155 DUAL Texture</t>
  </si>
  <si>
    <t>SUP.VO.QUAWDT.4169</t>
  </si>
  <si>
    <t>04-08.110D</t>
  </si>
  <si>
    <t>QUAD 8-110 DUAL Texture</t>
  </si>
  <si>
    <t>SUP.VO.QUAWDT.4170</t>
  </si>
  <si>
    <t>04-08.175D</t>
  </si>
  <si>
    <t>QUAD 8-175 DUAL Texture</t>
  </si>
  <si>
    <t>SUP.VO.QUAWDT.4171</t>
  </si>
  <si>
    <t>04-09.080D</t>
  </si>
  <si>
    <t>QUAD 9-080 DUAL Texture</t>
  </si>
  <si>
    <t>SUP.VO.QUAWDT.4172</t>
  </si>
  <si>
    <t>04-09.120D</t>
  </si>
  <si>
    <t>QUAD 9-120 DUAL Texture</t>
  </si>
  <si>
    <t>SUP.VO.QUAWDT.4173</t>
  </si>
  <si>
    <t>04-09.190D</t>
  </si>
  <si>
    <t>QUAD 9-190 DUAL Texture</t>
  </si>
  <si>
    <t>SUP.VO.PENWDT.4174</t>
  </si>
  <si>
    <t>05-01.050D</t>
  </si>
  <si>
    <t>PENTA 1-050 DUAL Texture</t>
  </si>
  <si>
    <t>SUP.VO.PENWDT.4175</t>
  </si>
  <si>
    <t>05-01.075D</t>
  </si>
  <si>
    <t>PENTA 1-075 DUAL Texture</t>
  </si>
  <si>
    <t>SUP.VO.HEXWDT.4176</t>
  </si>
  <si>
    <t>05-03.090D1</t>
  </si>
  <si>
    <t>HEXA-090 DUAL Texture</t>
  </si>
  <si>
    <t>SUP.VO.HEXWDT.4177</t>
  </si>
  <si>
    <t>05-03.110D1</t>
  </si>
  <si>
    <t>HEXA-110 DUAL Texture</t>
  </si>
  <si>
    <t>SUP.VO.HEXWDT.4178</t>
  </si>
  <si>
    <t>05-03.090D2</t>
  </si>
  <si>
    <t>SUP.VO.HEXWDT.4179</t>
  </si>
  <si>
    <t>05-03.110D2</t>
  </si>
  <si>
    <t>SUP.VO.OCTWDT.4180</t>
  </si>
  <si>
    <t>05-06-030D</t>
  </si>
  <si>
    <t>OCTO-030 DUAL Texture</t>
  </si>
  <si>
    <t>SUP.VO.OCTWDT.4181</t>
  </si>
  <si>
    <t>05-06-060D</t>
  </si>
  <si>
    <t>OCTO-060 DUAL Texture</t>
  </si>
  <si>
    <t>SUP.VO.OCTWDT.4182</t>
  </si>
  <si>
    <t>05-06-120D</t>
  </si>
  <si>
    <t>OCTO-120 DUAL Texture</t>
  </si>
  <si>
    <t>Special RAL 2% surcharge.</t>
  </si>
  <si>
    <t>RANGE</t>
  </si>
  <si>
    <t>PICTURE</t>
  </si>
  <si>
    <t>SUP.VO.BASW.01</t>
  </si>
  <si>
    <t>Transformers</t>
  </si>
  <si>
    <t>Base - Base</t>
  </si>
  <si>
    <t>SUP.VO.BASW.02</t>
  </si>
  <si>
    <t>Base - Turn</t>
  </si>
  <si>
    <t>SUP.VO.BASW.03</t>
  </si>
  <si>
    <t>Base - end 1</t>
  </si>
  <si>
    <t>SUP.VO.BASW.04</t>
  </si>
  <si>
    <t>Base - end triangle</t>
  </si>
  <si>
    <t>SUP.VO.BASW.05</t>
  </si>
  <si>
    <t>Base - end triangle SYM</t>
  </si>
  <si>
    <t>SUP.VO.BASW.06</t>
  </si>
  <si>
    <t>Base - end diamond</t>
  </si>
  <si>
    <t>SUP.VO.BASW.07</t>
  </si>
  <si>
    <t>Base - end diamond SYM</t>
  </si>
  <si>
    <t>SUP.VO.BASW.08</t>
  </si>
  <si>
    <t>Base - end triangle 2</t>
  </si>
  <si>
    <t>SUP.VO.BASW.09</t>
  </si>
  <si>
    <t>Base - end triangle 2 SYM</t>
  </si>
  <si>
    <t xml:space="preserve">
SUP.VO.ADIW.01</t>
  </si>
  <si>
    <t>Additionnal - ADD Triangle 1</t>
  </si>
  <si>
    <t>SUP.VO.ADIW.02</t>
  </si>
  <si>
    <t>Additionnal - ADD Triangle 2</t>
  </si>
  <si>
    <t>SUP.VO.ADIW.03</t>
  </si>
  <si>
    <t>Additionnal - ADD Triangle 3</t>
  </si>
  <si>
    <t>SUP.VO.ADIW.04</t>
  </si>
  <si>
    <t>Additionnal - ADD Triangle 4</t>
  </si>
  <si>
    <t>SUP.VO.ADIW.05</t>
  </si>
  <si>
    <t>Additionnal - ADD Triangle 5</t>
  </si>
  <si>
    <t>SUP.VO.ADIW.06</t>
  </si>
  <si>
    <t>Additionnal - Rectangle 1</t>
  </si>
  <si>
    <t>SUP.VO.ADIW.07</t>
  </si>
  <si>
    <t>Additionnal - Rectangle 2</t>
  </si>
  <si>
    <t>SUP.VO.ADIW.08</t>
  </si>
  <si>
    <t>Additionnal - Rectangle 3</t>
  </si>
  <si>
    <t>SUP.VO.ADIW.09</t>
  </si>
  <si>
    <t>Additionnal - Rectangle 4</t>
  </si>
  <si>
    <t>SUP.VO.ADIW.10</t>
  </si>
  <si>
    <t>Additionnal - Small Rectangle 5</t>
  </si>
  <si>
    <t>SUP.VO.ADIW.11</t>
  </si>
  <si>
    <t>Additionnal - Small Rectangle 6</t>
  </si>
  <si>
    <t>SUP.VO.ADIW.12</t>
  </si>
  <si>
    <t>Additionnal - Small Rectangle 7</t>
  </si>
  <si>
    <t>SUP.VO.TRIW.01</t>
  </si>
  <si>
    <t>Triangles - Triangle Flat S</t>
  </si>
  <si>
    <t>SUP.VO.TRIW.02</t>
  </si>
  <si>
    <t>Triangles - Triangle Flat M</t>
  </si>
  <si>
    <t>SUP.VO.TRIW.03</t>
  </si>
  <si>
    <t>Triangles - Triangle Flat L</t>
  </si>
  <si>
    <t>SUP.VO.TRIW.04</t>
  </si>
  <si>
    <t>Triangles - Triangle Medium S</t>
  </si>
  <si>
    <t>SUP.VO.TRIW.05</t>
  </si>
  <si>
    <t>Triangles - Triangle Medium M</t>
  </si>
  <si>
    <t>SUP.VO.TRIW.06</t>
  </si>
  <si>
    <t>Triangles - Triangle Medium L</t>
  </si>
  <si>
    <t>SUP.VO.TRIW.07</t>
  </si>
  <si>
    <t>Triangles - Triangle High S</t>
  </si>
  <si>
    <t>SUP.VO.TRIW.08</t>
  </si>
  <si>
    <t>Triangles - Triangle High M</t>
  </si>
  <si>
    <t>SUP.VO.TRIW.09</t>
  </si>
  <si>
    <t>Triangles - Triangle High L</t>
  </si>
  <si>
    <t>SUP.VO.DIAW.3901</t>
  </si>
  <si>
    <t>01-01.060</t>
  </si>
  <si>
    <t>DIAMOND 1-060</t>
  </si>
  <si>
    <t>SUP.VO.DIAW.3902</t>
  </si>
  <si>
    <t>01-01.090</t>
  </si>
  <si>
    <t>DIAMOND 1-090</t>
  </si>
  <si>
    <t>SUP.VO.DIAW.3903</t>
  </si>
  <si>
    <t>01-01.120</t>
  </si>
  <si>
    <t>DIAMOND 1-120</t>
  </si>
  <si>
    <t>SUP.VO.DIAW.3904</t>
  </si>
  <si>
    <t>01-01.150</t>
  </si>
  <si>
    <t>DIAMOND 1-150</t>
  </si>
  <si>
    <t>SUP.VO.DIAW.3905</t>
  </si>
  <si>
    <t>01-02.085</t>
  </si>
  <si>
    <t>DIAMOND 2-085</t>
  </si>
  <si>
    <t>SUP.VO.DIAW.3906</t>
  </si>
  <si>
    <t>01-02.115</t>
  </si>
  <si>
    <t>DIAMOND 2-115</t>
  </si>
  <si>
    <t>SUP.VO.DIAW.3907</t>
  </si>
  <si>
    <t>01-02.145</t>
  </si>
  <si>
    <t>DIAMOND 2-145</t>
  </si>
  <si>
    <t>SUP.VO.DIAW.3908</t>
  </si>
  <si>
    <t>01-03.075</t>
  </si>
  <si>
    <t>DIAMOND 3-075</t>
  </si>
  <si>
    <t>SUP.VO.DIAW.3909</t>
  </si>
  <si>
    <t>01-03.105</t>
  </si>
  <si>
    <t>DIAMOND 3-105</t>
  </si>
  <si>
    <t>SUP.VO.DIAW.3910</t>
  </si>
  <si>
    <t>01-03.135</t>
  </si>
  <si>
    <t>DIAMOND 3-135</t>
  </si>
  <si>
    <t>SUP.VO.DIAW.3911</t>
  </si>
  <si>
    <t>01-04.080</t>
  </si>
  <si>
    <t>DIAMOND 4-080</t>
  </si>
  <si>
    <t>SUP.VO.DIAW.3912</t>
  </si>
  <si>
    <t>01-04.120</t>
  </si>
  <si>
    <t>DIAMOND 4-120</t>
  </si>
  <si>
    <t>SUP.VO.DIAW.3913</t>
  </si>
  <si>
    <t>01-04.150</t>
  </si>
  <si>
    <t>DIAMOND 4-150</t>
  </si>
  <si>
    <t>SUP.VO.BULW.3914</t>
  </si>
  <si>
    <t>02-01.085</t>
  </si>
  <si>
    <t>BULL-085 / 2X PACK</t>
  </si>
  <si>
    <t>SUP.VO.BULW.3915</t>
  </si>
  <si>
    <t>02-01.130</t>
  </si>
  <si>
    <t>BULL-130 / 2X PACK</t>
  </si>
  <si>
    <t>SUP.VO.BULW.3916</t>
  </si>
  <si>
    <t>02-02.110</t>
  </si>
  <si>
    <t>F1000-110 / 2X PACK</t>
  </si>
  <si>
    <t>SUP.VO.BULW.3917</t>
  </si>
  <si>
    <t>02-02.150</t>
  </si>
  <si>
    <t>F1000-150 / 2X PACK</t>
  </si>
  <si>
    <t>SUP.VO.MIXW.3918</t>
  </si>
  <si>
    <t>02-03.01</t>
  </si>
  <si>
    <t>SUP.VO.MIXW.3919</t>
  </si>
  <si>
    <t>02-03.02</t>
  </si>
  <si>
    <t>MIX 02</t>
  </si>
  <si>
    <t>SUP.VO.MIXW.3920</t>
  </si>
  <si>
    <t>02-03.03</t>
  </si>
  <si>
    <t>SUP.VO.MIXW.3921</t>
  </si>
  <si>
    <t>02-03.04</t>
  </si>
  <si>
    <t>MIX 04</t>
  </si>
  <si>
    <t>SUP.VO.ISOW.3922</t>
  </si>
  <si>
    <t>03-01.060</t>
  </si>
  <si>
    <t>TRIANGLE ISO 1-060</t>
  </si>
  <si>
    <t>SUP.VO.ISOW.3923</t>
  </si>
  <si>
    <t>03-01.090</t>
  </si>
  <si>
    <t>TRIANGLE ISO 1-090</t>
  </si>
  <si>
    <t>SUP.VO.ISOW.3924</t>
  </si>
  <si>
    <t>03-01.135</t>
  </si>
  <si>
    <t>TRIANGLE ISO 1-135</t>
  </si>
  <si>
    <t>SUP.VO.ISOW.3925</t>
  </si>
  <si>
    <t>03-02.060</t>
  </si>
  <si>
    <t>TRIANGLE ISO 2-060</t>
  </si>
  <si>
    <t>SUP.VO.ISOW.3926</t>
  </si>
  <si>
    <t>03-02.090</t>
  </si>
  <si>
    <t>TRIANGLE ISO 2-090</t>
  </si>
  <si>
    <t>SUP.VO.ISOW.3927</t>
  </si>
  <si>
    <t>03-02.135</t>
  </si>
  <si>
    <t>TRIANGLE ISO 2-135</t>
  </si>
  <si>
    <t>SUP.VO.ISOW.3928</t>
  </si>
  <si>
    <t>03-03.060</t>
  </si>
  <si>
    <t>TRIANGLE ISO 3-060</t>
  </si>
  <si>
    <t>SUP.VO.ISOW.3929</t>
  </si>
  <si>
    <t>03-03.090</t>
  </si>
  <si>
    <t>TRIANGLE ISO 3-090</t>
  </si>
  <si>
    <t>SUP.VO.ISOW.3930</t>
  </si>
  <si>
    <t>03-03.135</t>
  </si>
  <si>
    <t>TRIANGLE ISO 3-135</t>
  </si>
  <si>
    <t>SUP.VO.ADDW.3931</t>
  </si>
  <si>
    <t>03-04.060</t>
  </si>
  <si>
    <t>TRIANGLE ADD 1-060</t>
  </si>
  <si>
    <t>SUP.VO.ADDW.3932</t>
  </si>
  <si>
    <t>03-04.110</t>
  </si>
  <si>
    <t>TRIANGLE ADD 1-110</t>
  </si>
  <si>
    <t>SUP.VO.ADDW.3933</t>
  </si>
  <si>
    <t>03-04.150</t>
  </si>
  <si>
    <t>TRIANGLE ADD 1-150</t>
  </si>
  <si>
    <t>SUP.VO.ADDW.3934</t>
  </si>
  <si>
    <t>03-05.01</t>
  </si>
  <si>
    <t>TRIANGLE ADD 2 -CENTER</t>
  </si>
  <si>
    <t>SUP.VO.ADDW.3935</t>
  </si>
  <si>
    <t>03-05.02</t>
  </si>
  <si>
    <t>TRIANGLE ADD 2-Left PACK</t>
  </si>
  <si>
    <t>SUP.VO.ADDW.3936</t>
  </si>
  <si>
    <t>03-05.03</t>
  </si>
  <si>
    <t>TRIANGLE ADD 2-Right PACK</t>
  </si>
  <si>
    <t>SUP.VO.SIMW.3937</t>
  </si>
  <si>
    <t>TRIANGLE SIMPLE 030</t>
  </si>
  <si>
    <t>SUP.VO.SIMW.3938</t>
  </si>
  <si>
    <t>TRIANGLE SIMPLE 045</t>
  </si>
  <si>
    <t>SUP.VO.SIMW.3939</t>
  </si>
  <si>
    <t>03-06.060</t>
  </si>
  <si>
    <t>TRIANGLE SIMPLE 060</t>
  </si>
  <si>
    <t>SUP.VO.SIMW.3940</t>
  </si>
  <si>
    <t>TRIANGLE SIMPLE 090</t>
  </si>
  <si>
    <t>SUP.VO.SIMW.3941</t>
  </si>
  <si>
    <t>03-06.135</t>
  </si>
  <si>
    <t>TRIANGLE SIMPLE 135</t>
  </si>
  <si>
    <t>SUP.VO.SIMW.3942</t>
  </si>
  <si>
    <t>03-06.190</t>
  </si>
  <si>
    <t>TRIANGLE SIMPLE 190</t>
  </si>
  <si>
    <t>SUP.VO.ASYW.3943</t>
  </si>
  <si>
    <t>03-07.01</t>
  </si>
  <si>
    <t>TRIANGLE ASYM 1</t>
  </si>
  <si>
    <t>SUP.VO.ASYW.3944</t>
  </si>
  <si>
    <t>03-07.02</t>
  </si>
  <si>
    <t>TRIANGLE ASYM 2</t>
  </si>
  <si>
    <t>SUP.VO.ASYW.3945</t>
  </si>
  <si>
    <t>03-07.03</t>
  </si>
  <si>
    <t>TRIANGLE ASYM 3</t>
  </si>
  <si>
    <t>SUP.VO.QUAW.3946</t>
  </si>
  <si>
    <t>04-01.030</t>
  </si>
  <si>
    <t>QUAD 1-030</t>
  </si>
  <si>
    <t>SUP.VO.QUAW.3947</t>
  </si>
  <si>
    <t>04-01.045</t>
  </si>
  <si>
    <t>QUAD 1-045</t>
  </si>
  <si>
    <t>SUP.VO.QUAW.3948</t>
  </si>
  <si>
    <t>04-01.080</t>
  </si>
  <si>
    <t>QUAD 1-080</t>
  </si>
  <si>
    <t>SUP.VO.QUAW.3949</t>
  </si>
  <si>
    <t>04-01.130</t>
  </si>
  <si>
    <t>QUAD 1-130</t>
  </si>
  <si>
    <t>SUP.VO.QUAW.3950</t>
  </si>
  <si>
    <t>04-02.030</t>
  </si>
  <si>
    <t>QUAD 2-030</t>
  </si>
  <si>
    <t>SUP.VO.QUAW.3951</t>
  </si>
  <si>
    <t>04-02.045</t>
  </si>
  <si>
    <t>QUAD 2-045</t>
  </si>
  <si>
    <t>SUP.VO.QUAW.3952</t>
  </si>
  <si>
    <t>04-02.080</t>
  </si>
  <si>
    <t>QUAD 2-080</t>
  </si>
  <si>
    <t>SUP.VO.QUAW.3953</t>
  </si>
  <si>
    <t>04-02.130</t>
  </si>
  <si>
    <t>QUAD 2-130</t>
  </si>
  <si>
    <t>SUP.VO.QUAW.3954</t>
  </si>
  <si>
    <t>04-03.080</t>
  </si>
  <si>
    <t>QUAD 3-080</t>
  </si>
  <si>
    <t>SUP.VO.QUAW.3955</t>
  </si>
  <si>
    <t>04-03.150</t>
  </si>
  <si>
    <t>QUAD 3-150</t>
  </si>
  <si>
    <t>SUP.VO.QUAW.3956</t>
  </si>
  <si>
    <t>04-04.01</t>
  </si>
  <si>
    <t>QUAD 4-045</t>
  </si>
  <si>
    <t>SUP.VO.QUAW.3957</t>
  </si>
  <si>
    <t>04-04.02</t>
  </si>
  <si>
    <t>QUAD 4-090-1</t>
  </si>
  <si>
    <t>SUP.VO.QUAW.3958</t>
  </si>
  <si>
    <t>04-04.03</t>
  </si>
  <si>
    <t>QUAD 4-090-2</t>
  </si>
  <si>
    <t>SUP.VO.QUAW.3959</t>
  </si>
  <si>
    <t>04-04.04</t>
  </si>
  <si>
    <t>QUAD 4-090-3</t>
  </si>
  <si>
    <t>SUP.VO.QUAW.3960</t>
  </si>
  <si>
    <t>04-05.100</t>
  </si>
  <si>
    <t>QUAD 5-100</t>
  </si>
  <si>
    <t>SUP.VO.QUAW.3961</t>
  </si>
  <si>
    <t>04-05.160</t>
  </si>
  <si>
    <t>QUAD 5-160</t>
  </si>
  <si>
    <t>SUP.VO.QUAW.3962</t>
  </si>
  <si>
    <t>04-06.01L</t>
  </si>
  <si>
    <t>QUAD 6-01 Left</t>
  </si>
  <si>
    <t>SUP.VO.QUAW.3963</t>
  </si>
  <si>
    <t>04-06.02L</t>
  </si>
  <si>
    <t>QUAD 6-02 Left</t>
  </si>
  <si>
    <t>SUP.VO.QUAW.3964</t>
  </si>
  <si>
    <t>04-06.03L</t>
  </si>
  <si>
    <t>QUAD 6-03 Left</t>
  </si>
  <si>
    <t>SUP.VO.QUAW.3965</t>
  </si>
  <si>
    <t>04-06.01R</t>
  </si>
  <si>
    <t>QUAD 6-01 Right</t>
  </si>
  <si>
    <t>SUP.VO.QUAW.3966</t>
  </si>
  <si>
    <t>04-06.02R</t>
  </si>
  <si>
    <t>QUAD 6-02 Right</t>
  </si>
  <si>
    <t>SUP.VO.QUAW.3967</t>
  </si>
  <si>
    <t>04-06.03R</t>
  </si>
  <si>
    <t>QUAD 6-03 Right</t>
  </si>
  <si>
    <t>SUP.VO.QUAW.3968</t>
  </si>
  <si>
    <t>04-07.080</t>
  </si>
  <si>
    <t>QUAD 7-080</t>
  </si>
  <si>
    <t>SUP.VO.QUAW.3969</t>
  </si>
  <si>
    <t>04-07.120</t>
  </si>
  <si>
    <t>QUAD 7-120</t>
  </si>
  <si>
    <t>SUP.VO.QUAW.3970</t>
  </si>
  <si>
    <t>04-07.155</t>
  </si>
  <si>
    <t>QUAD 7-155</t>
  </si>
  <si>
    <t>SUP.VO.QUAW.3971</t>
  </si>
  <si>
    <t>04-08.110</t>
  </si>
  <si>
    <t>QUAD 8-110</t>
  </si>
  <si>
    <t>SUP.VO.QUAW.3972</t>
  </si>
  <si>
    <t>04-08.175</t>
  </si>
  <si>
    <t>QUAD 8-175</t>
  </si>
  <si>
    <t>SUP.VO.QUAW.3973</t>
  </si>
  <si>
    <t>04-09.080</t>
  </si>
  <si>
    <t>QUAD 9-080</t>
  </si>
  <si>
    <t>SUP.VO.QUAW.3974</t>
  </si>
  <si>
    <t>04-09.120</t>
  </si>
  <si>
    <t>QUAD 9-120</t>
  </si>
  <si>
    <t>SUP.VO.QUAW.3975</t>
  </si>
  <si>
    <t>04-09.190</t>
  </si>
  <si>
    <t>QUAD 9-190</t>
  </si>
  <si>
    <t>SUP.VO.PINW.3976</t>
  </si>
  <si>
    <t>04-10.01</t>
  </si>
  <si>
    <t>PINCHE 1-060</t>
  </si>
  <si>
    <t>SUP.VO.PINW.3977</t>
  </si>
  <si>
    <t>04-10.02</t>
  </si>
  <si>
    <t>PINCHE 1-090</t>
  </si>
  <si>
    <t>SUP.VO.PINW.3978</t>
  </si>
  <si>
    <t>04-10.03</t>
  </si>
  <si>
    <t>PINCHE 1-150</t>
  </si>
  <si>
    <t>SUP.VO.PENW.3979</t>
  </si>
  <si>
    <t>05-01.S</t>
  </si>
  <si>
    <t>PENTA 1-S</t>
  </si>
  <si>
    <t>SUP.VO.PENW.3980</t>
  </si>
  <si>
    <t>05-01.M</t>
  </si>
  <si>
    <t>PENTA 1-M</t>
  </si>
  <si>
    <t>SUP.VO.PENW.3981</t>
  </si>
  <si>
    <t>05-01.L</t>
  </si>
  <si>
    <t>PENTA 1-L</t>
  </si>
  <si>
    <t>SUP.VO.PENW.4106</t>
  </si>
  <si>
    <t>05.02.01</t>
  </si>
  <si>
    <t>PENTA 2</t>
  </si>
  <si>
    <t>SUP.VO.PENW.4107</t>
  </si>
  <si>
    <t>05.02.02</t>
  </si>
  <si>
    <t>PENTA 3</t>
  </si>
  <si>
    <t>SUP.VO.PENW.4108</t>
  </si>
  <si>
    <t>05.02.03</t>
  </si>
  <si>
    <t>PENTA 4</t>
  </si>
  <si>
    <t>SUP.VO.HEXW.3982</t>
  </si>
  <si>
    <t>05-03.M</t>
  </si>
  <si>
    <t>HEXA-090</t>
  </si>
  <si>
    <t>SUP.VO.HEXW.3983</t>
  </si>
  <si>
    <t>05-03.L</t>
  </si>
  <si>
    <t>HEXA-110</t>
  </si>
  <si>
    <t>SUP.VO.HEXW.3984</t>
  </si>
  <si>
    <t>05-03.XL</t>
  </si>
  <si>
    <t>HEXA-150</t>
  </si>
  <si>
    <t>SUP.VO.ORGW.3985</t>
  </si>
  <si>
    <t>05-04.050</t>
  </si>
  <si>
    <t>ORGUE 1-050</t>
  </si>
  <si>
    <t>SUP.VO.ORGW.3986</t>
  </si>
  <si>
    <t>05-04.070</t>
  </si>
  <si>
    <t>ORGUE 1-070</t>
  </si>
  <si>
    <t>SUP.VO.ORGW.3987</t>
  </si>
  <si>
    <t>05-04.110</t>
  </si>
  <si>
    <t>ORGUE 1-110</t>
  </si>
  <si>
    <t>SUP.VO.ORGW.3988</t>
  </si>
  <si>
    <t>05-05.040</t>
  </si>
  <si>
    <t>ORGUE 2-040</t>
  </si>
  <si>
    <t>SUP.VO.ORGW.3989</t>
  </si>
  <si>
    <t>05-05.060</t>
  </si>
  <si>
    <t>ORGUE 2-060</t>
  </si>
  <si>
    <t>SUP.VO.OCTW.3990</t>
  </si>
  <si>
    <t>05-06-030</t>
  </si>
  <si>
    <t>OCTO-030</t>
  </si>
  <si>
    <t>SUP.VO.OCTW.3991</t>
  </si>
  <si>
    <t>05-06-060</t>
  </si>
  <si>
    <t>OCTO-060</t>
  </si>
  <si>
    <t>SUP.VO.OCTW.3992</t>
  </si>
  <si>
    <t>05-06-120</t>
  </si>
  <si>
    <t>OCTO-120</t>
  </si>
  <si>
    <t>SUP.VO.BIRW.3993</t>
  </si>
  <si>
    <t>05-07.090</t>
  </si>
  <si>
    <t>BIRDS M</t>
  </si>
  <si>
    <t>SUP.VO.BIRW.3994</t>
  </si>
  <si>
    <t>05-07.120</t>
  </si>
  <si>
    <t>BIRDS L</t>
  </si>
  <si>
    <t>SUP.VO.STRW.3995</t>
  </si>
  <si>
    <t>06-01.01</t>
  </si>
  <si>
    <t>STRUCTURE 01-01</t>
  </si>
  <si>
    <t>SUP.VO.STRW.3996</t>
  </si>
  <si>
    <t>06-02.01</t>
  </si>
  <si>
    <t>STRUCTURE 02-01</t>
  </si>
  <si>
    <t>113+65</t>
  </si>
  <si>
    <t>SUP.VO.STRW.3997</t>
  </si>
  <si>
    <t>06-02.02</t>
  </si>
  <si>
    <t>STRUCTURE 02-02</t>
  </si>
  <si>
    <t>147+85</t>
  </si>
  <si>
    <t>SUP.VO.STRW.3998</t>
  </si>
  <si>
    <t>06-02.03</t>
  </si>
  <si>
    <t>STRUCTURE 02-03</t>
  </si>
  <si>
    <t>182+105</t>
  </si>
  <si>
    <t>SUP.VO.STRW.3999</t>
  </si>
  <si>
    <t>06-03.01</t>
  </si>
  <si>
    <t>STRUCTURE 03-01</t>
  </si>
  <si>
    <t>SUP.VO.STRW.4000</t>
  </si>
  <si>
    <t>06-03.02</t>
  </si>
  <si>
    <t>STRUCTURE 03-02</t>
  </si>
  <si>
    <t>SUP.VO.STRW.4001</t>
  </si>
  <si>
    <t>06-03.03</t>
  </si>
  <si>
    <t>STRUCTURE 03-03</t>
  </si>
  <si>
    <t>SUP.VO.STRW.4002</t>
  </si>
  <si>
    <t>06-03.04</t>
  </si>
  <si>
    <t>STRUCTURE 03-04</t>
  </si>
  <si>
    <t>SUP.VO.STRW.4003</t>
  </si>
  <si>
    <t>06-04.01</t>
  </si>
  <si>
    <t>STRUCTURE 04-01</t>
  </si>
  <si>
    <t>104+70</t>
  </si>
  <si>
    <t>SUP.VO.STRW.4004</t>
  </si>
  <si>
    <t>06-04.02</t>
  </si>
  <si>
    <t>STRUCTURE 04-02</t>
  </si>
  <si>
    <t>137+92</t>
  </si>
  <si>
    <t>SUP.VO.STRW.4005</t>
  </si>
  <si>
    <t>06-04.03</t>
  </si>
  <si>
    <t>STRUCTURE 04-03</t>
  </si>
  <si>
    <t>170+115</t>
  </si>
  <si>
    <t>SUP.VO.STRW.4006</t>
  </si>
  <si>
    <t>06-05.01</t>
  </si>
  <si>
    <t>STRUCTURE 05-01 PACK</t>
  </si>
  <si>
    <t>SUP.VO.STRW.4007</t>
  </si>
  <si>
    <t>06-05.02</t>
  </si>
  <si>
    <t>STRUCTURE 05-02 PACK</t>
  </si>
  <si>
    <t>SUP.VO.STRW.4008</t>
  </si>
  <si>
    <t>06-06.01</t>
  </si>
  <si>
    <t>STRUCTURE 06-01</t>
  </si>
  <si>
    <t>88+62</t>
  </si>
  <si>
    <t>SUP.VO.STRW.4009</t>
  </si>
  <si>
    <t>06-06.02</t>
  </si>
  <si>
    <t>STRUCTURE 06-02</t>
  </si>
  <si>
    <t>103+97</t>
  </si>
  <si>
    <t>SUP.VO.STRW.4010</t>
  </si>
  <si>
    <t>06-06.03</t>
  </si>
  <si>
    <t>STRUCTURE 06-03</t>
  </si>
  <si>
    <t>160+115</t>
  </si>
  <si>
    <t>SUP.VO.STRW.4011</t>
  </si>
  <si>
    <t>06-07.01</t>
  </si>
  <si>
    <t>STRUCTURE 07</t>
  </si>
  <si>
    <t>Total ICE Plates</t>
  </si>
  <si>
    <t>Name</t>
  </si>
  <si>
    <t>DUAL Texture - ICE Plates</t>
  </si>
  <si>
    <t>Bright Yellow</t>
  </si>
  <si>
    <t>ICE</t>
  </si>
  <si>
    <t>SU.IC.0001</t>
  </si>
  <si>
    <t>World championships</t>
  </si>
  <si>
    <t>Bern</t>
  </si>
  <si>
    <t>Part 1 - Transformers + various</t>
  </si>
  <si>
    <t>-</t>
  </si>
  <si>
    <t>SU.IC.0002</t>
  </si>
  <si>
    <t>Part 2 - Sup'r woods</t>
  </si>
  <si>
    <t>SU.IC.0003</t>
  </si>
  <si>
    <t>World cups</t>
  </si>
  <si>
    <t>Villars</t>
  </si>
  <si>
    <t>Hexa + Various</t>
  </si>
  <si>
    <t>SU.IC.0004</t>
  </si>
  <si>
    <t>Plates</t>
  </si>
  <si>
    <t>Random</t>
  </si>
  <si>
    <t>Triangles</t>
  </si>
  <si>
    <t>SU.IC.0005</t>
  </si>
  <si>
    <t>Barres</t>
  </si>
  <si>
    <t>SU.IC.0006</t>
  </si>
  <si>
    <t>Circles</t>
  </si>
  <si>
    <t>SU.IC.0007</t>
  </si>
  <si>
    <t>Rectangles</t>
  </si>
  <si>
    <t>1,5 m * 2 m</t>
  </si>
  <si>
    <t>SU.IC.0008</t>
  </si>
  <si>
    <t>3 m * 2 m</t>
  </si>
  <si>
    <t>ARROWS</t>
  </si>
  <si>
    <t>Start Markers</t>
  </si>
  <si>
    <t>T-Shirts</t>
  </si>
  <si>
    <t>Hoodies</t>
  </si>
  <si>
    <t>Beanies / Bonnet</t>
  </si>
  <si>
    <t>Cap / Casquette</t>
  </si>
  <si>
    <t>Parapluie</t>
  </si>
  <si>
    <t xml:space="preserve">Straw hat </t>
  </si>
  <si>
    <t xml:space="preserve">Bucket hat </t>
  </si>
  <si>
    <t>Technical specification sheet Sup'r Climbing</t>
  </si>
  <si>
    <r>
      <rPr>
        <rFont val="Arial"/>
        <b/>
        <color rgb="FF000000"/>
        <sz val="9.0"/>
      </rPr>
      <t>1. General Information</t>
    </r>
    <r>
      <rPr>
        <rFont val="Arial"/>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Arial"/>
        <b/>
        <color rgb="FF000000"/>
        <sz val="9.0"/>
      </rPr>
      <t xml:space="preserve">2. Fixation
</t>
    </r>
    <r>
      <rPr>
        <rFont val="Arial"/>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Arial"/>
        <b/>
        <color rgb="FF000000"/>
        <sz val="9.0"/>
      </rPr>
      <t xml:space="preserve">3. Use
</t>
    </r>
    <r>
      <rPr>
        <rFont val="Arial"/>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Arial"/>
        <b/>
        <color rgb="FF000000"/>
        <sz val="9.0"/>
      </rPr>
      <t xml:space="preserve">4. Cleaning
</t>
    </r>
    <r>
      <rPr>
        <rFont val="Arial"/>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Arial"/>
        <b/>
        <color rgb="FF000000"/>
        <sz val="9.0"/>
      </rPr>
      <t xml:space="preserve">5. Care and Storage
</t>
    </r>
    <r>
      <rPr>
        <rFont val="Arial"/>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Arial"/>
        <b/>
        <color rgb="FF000000"/>
        <sz val="9.0"/>
      </rPr>
      <t xml:space="preserve">6. Warranty and Replacement
</t>
    </r>
    <r>
      <rPr>
        <rFont val="Arial"/>
        <color rgb="FF000000"/>
        <sz val="9.0"/>
      </rPr>
      <t xml:space="preserve">Compliance with these instructions is a basic requirement for safe use of the products, and warranty application. 
The products may not be replaced independently.
</t>
    </r>
  </si>
</sst>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_ * #,##0.0000_)\ &quot;€&quot;_ ;_ * \(#,##0.0000\)\ &quot;€&quot;_ ;_ * &quot;-&quot;??.00_)\ &quot;€&quot;_ ;_ @_ "/>
    <numFmt numFmtId="165" formatCode="#,##0\ [$€-1]"/>
    <numFmt numFmtId="166" formatCode="dd\-mm"/>
    <numFmt numFmtId="167" formatCode="d\-m"/>
    <numFmt numFmtId="168" formatCode="_ * #,##0.00_)\ &quot;€&quot;_ ;_ * \(#,##0.00\)\ &quot;€&quot;_ ;_ * &quot;-&quot;??_)\ &quot;€&quot;_ ;_ @_ "/>
    <numFmt numFmtId="169" formatCode="#,##0.00\ [$€-1]"/>
    <numFmt numFmtId="170" formatCode="_([$€-2]\ * #,##0.00_);_([$€-2]\ * \(#,##0.00\);_([$€-2]\ * &quot;-&quot;??.00_);_(@_)"/>
    <numFmt numFmtId="171" formatCode="#,##0.0000\ [$€-1]"/>
    <numFmt numFmtId="172" formatCode="d\.m"/>
    <numFmt numFmtId="173" formatCode="#,##0.000"/>
    <numFmt numFmtId="174" formatCode="_ * #,##0.00_)\ &quot;€&quot;_ ;_ * \(#,##0.00\)\ &quot;€&quot;_ ;_ * &quot;-&quot;??.00_)\ &quot;€&quot;_ ;_ @_ "/>
    <numFmt numFmtId="175" formatCode="#,##0.0\ [$€-1]"/>
  </numFmts>
  <fonts count="98">
    <font>
      <sz val="11.0"/>
      <color theme="1"/>
      <name val="Calibri"/>
      <scheme val="minor"/>
    </font>
    <font>
      <sz val="11.0"/>
      <color theme="1"/>
      <name val="Calibri"/>
    </font>
    <font>
      <sz val="7.0"/>
      <color rgb="FF666666"/>
      <name val="Calibri"/>
    </font>
    <font>
      <sz val="8.0"/>
      <color theme="1"/>
      <name val="Calibri"/>
    </font>
    <font>
      <sz val="8.0"/>
      <color rgb="FF000000"/>
      <name val="Calibri"/>
    </font>
    <font>
      <sz val="16.0"/>
      <color rgb="FF000000"/>
      <name val="Calibri"/>
    </font>
    <font>
      <sz val="16.0"/>
      <color rgb="FFFFFFFF"/>
      <name val="Calibri"/>
    </font>
    <font>
      <sz val="10.0"/>
      <color rgb="FFFFFFFF"/>
      <name val="Calibri"/>
    </font>
    <font>
      <sz val="9.0"/>
      <color theme="1"/>
      <name val="Arial"/>
    </font>
    <font>
      <sz val="10.0"/>
      <color rgb="FF000000"/>
      <name val="Calibri"/>
    </font>
    <font>
      <b/>
      <sz val="9.0"/>
      <color rgb="FF000000"/>
      <name val="Calibri"/>
    </font>
    <font>
      <u/>
      <sz val="9.0"/>
      <color theme="10"/>
      <name val="Calibri"/>
    </font>
    <font>
      <u/>
      <sz val="11.0"/>
      <color theme="10"/>
      <name val="Calibri"/>
    </font>
    <font>
      <sz val="9.0"/>
      <color rgb="FF000000"/>
      <name val="Calibri"/>
    </font>
    <font>
      <sz val="11.0"/>
      <color rgb="FF000000"/>
      <name val="Calibri"/>
    </font>
    <font>
      <u/>
      <sz val="11.0"/>
      <color theme="10"/>
      <name val="Calibri"/>
    </font>
    <font>
      <sz val="14.0"/>
      <color theme="1"/>
      <name val="Calibri"/>
    </font>
    <font>
      <sz val="9.0"/>
      <color rgb="FFFFFFFF"/>
      <name val="Calibri"/>
    </font>
    <font/>
    <font>
      <sz val="9.0"/>
      <color theme="0"/>
      <name val="Calibri"/>
    </font>
    <font>
      <sz val="9.0"/>
      <color theme="1"/>
      <name val="Calibri"/>
    </font>
    <font>
      <b/>
      <sz val="9.0"/>
      <color rgb="FFFFFFFF"/>
      <name val="Calibri"/>
    </font>
    <font>
      <b/>
      <sz val="9.0"/>
      <color theme="0"/>
      <name val="Calibri"/>
    </font>
    <font>
      <b/>
      <sz val="10.0"/>
      <color theme="1"/>
      <name val="Calibri"/>
    </font>
    <font>
      <b/>
      <sz val="8.0"/>
      <color theme="1"/>
      <name val="Calibri"/>
    </font>
    <font>
      <b/>
      <sz val="9.0"/>
      <color theme="1"/>
      <name val="Calibri"/>
    </font>
    <font>
      <sz val="8.0"/>
      <color theme="0"/>
      <name val="Calibri"/>
    </font>
    <font>
      <sz val="8.0"/>
      <color rgb="FFFFFFFF"/>
      <name val="Calibri"/>
    </font>
    <font>
      <b/>
      <sz val="11.0"/>
      <color rgb="FFFFFFFF"/>
      <name val="Calibri"/>
    </font>
    <font>
      <b/>
      <sz val="12.0"/>
      <color rgb="FFFFFFFF"/>
      <name val="Calibri"/>
    </font>
    <font>
      <b/>
      <i/>
      <sz val="12.0"/>
      <color rgb="FFFFFFFF"/>
      <name val="Calibri"/>
    </font>
    <font>
      <b/>
      <sz val="12.0"/>
      <color theme="0"/>
      <name val="Calibri"/>
    </font>
    <font>
      <sz val="10.0"/>
      <color theme="1"/>
      <name val="Calibri"/>
    </font>
    <font>
      <b/>
      <sz val="11.0"/>
      <color theme="1"/>
      <name val="Calibri"/>
    </font>
    <font>
      <sz val="7.0"/>
      <color theme="1"/>
      <name val="Calibri"/>
    </font>
    <font>
      <b/>
      <u/>
      <sz val="14.0"/>
      <color rgb="FF000000"/>
      <name val="Calibri"/>
    </font>
    <font>
      <color theme="1"/>
      <name val="Calibri"/>
      <scheme val="minor"/>
    </font>
    <font>
      <sz val="10.0"/>
      <color theme="0"/>
      <name val="Calibri"/>
    </font>
    <font>
      <b/>
      <sz val="8.0"/>
      <color rgb="FFFFFFFF"/>
      <name val="Calibri"/>
    </font>
    <font>
      <u/>
      <sz val="10.0"/>
      <color rgb="FF000000"/>
      <name val="Calibri"/>
    </font>
    <font>
      <strike/>
      <sz val="8.0"/>
      <color rgb="FF000000"/>
      <name val="Calibri"/>
    </font>
    <font>
      <b/>
      <sz val="15.0"/>
      <color rgb="FFFFFFFF"/>
      <name val="Calibri"/>
    </font>
    <font>
      <sz val="11.0"/>
      <color theme="0"/>
      <name val="Calibri"/>
    </font>
    <font>
      <u/>
      <sz val="10.0"/>
      <color rgb="FF0563C1"/>
      <name val="Calibri"/>
    </font>
    <font>
      <u/>
      <sz val="10.0"/>
      <color rgb="FF0563C1"/>
      <name val="Calibri"/>
    </font>
    <font>
      <u/>
      <sz val="10.0"/>
      <color theme="10"/>
      <name val="Calibri"/>
    </font>
    <font>
      <u/>
      <sz val="11.0"/>
      <color rgb="FF0563C1"/>
      <name val="Calibri"/>
    </font>
    <font>
      <u/>
      <sz val="10.0"/>
      <color rgb="FF0000FF"/>
      <name val="Calibri"/>
    </font>
    <font>
      <u/>
      <sz val="10.0"/>
      <color rgb="FF0563C1"/>
      <name val="Calibri"/>
    </font>
    <font>
      <sz val="10.0"/>
      <color rgb="FF0563C1"/>
      <name val="Calibri"/>
    </font>
    <font>
      <u/>
      <sz val="10.0"/>
      <color rgb="FF0000FF"/>
      <name val="Calibri"/>
    </font>
    <font>
      <u/>
      <sz val="10.0"/>
      <color rgb="FF0563C1"/>
      <name val="Calibri"/>
    </font>
    <font>
      <u/>
      <sz val="10.0"/>
      <color theme="10"/>
      <name val="Calibri"/>
    </font>
    <font>
      <u/>
      <sz val="10.0"/>
      <color rgb="FF0000FF"/>
      <name val="Calibri"/>
    </font>
    <font>
      <u/>
      <sz val="10.0"/>
      <color rgb="FF0000FF"/>
      <name val="Calibri"/>
    </font>
    <font>
      <u/>
      <sz val="9.0"/>
      <color theme="10"/>
      <name val="Calibri"/>
    </font>
    <font>
      <u/>
      <sz val="10.0"/>
      <color theme="10"/>
      <name val="Calibri"/>
    </font>
    <font>
      <u/>
      <sz val="10.0"/>
      <color theme="10"/>
      <name val="Calibri"/>
    </font>
    <font>
      <u/>
      <sz val="10.0"/>
      <color rgb="FF0000FF"/>
      <name val="Calibri"/>
    </font>
    <font>
      <b/>
      <sz val="12.0"/>
      <color rgb="FF00FF00"/>
      <name val="Calibri"/>
    </font>
    <font>
      <sz val="8.0"/>
      <color theme="1"/>
      <name val="Arial"/>
    </font>
    <font>
      <u/>
      <sz val="8.0"/>
      <color rgb="FF0000FF"/>
      <name val="Calibri"/>
    </font>
    <font>
      <u/>
      <sz val="10.0"/>
      <color rgb="FF0000FF"/>
      <name val="Calibri"/>
    </font>
    <font>
      <u/>
      <sz val="10.0"/>
      <color rgb="FF0563C1"/>
      <name val="Calibri"/>
    </font>
    <font>
      <u/>
      <sz val="10.0"/>
      <color rgb="FF0000FF"/>
      <name val="Calibri"/>
    </font>
    <font>
      <u/>
      <sz val="11.0"/>
      <color theme="10"/>
      <name val="Calibri"/>
    </font>
    <font>
      <u/>
      <sz val="11.0"/>
      <color rgb="FF0563C1"/>
      <name val="Calibri"/>
    </font>
    <font>
      <u/>
      <sz val="9.0"/>
      <color rgb="FFFFFFFF"/>
      <name val="Calibri"/>
    </font>
    <font>
      <b/>
      <sz val="9.0"/>
      <color rgb="FF00FF00"/>
      <name val="Calibri"/>
    </font>
    <font>
      <sz val="14.0"/>
      <color rgb="FFFF0000"/>
      <name val="Calibri"/>
    </font>
    <font>
      <u/>
      <sz val="9.0"/>
      <color rgb="FF0563C1"/>
      <name val="Calibri"/>
    </font>
    <font>
      <b/>
      <sz val="9.0"/>
      <color rgb="FF00FFFF"/>
      <name val="Calibri"/>
    </font>
    <font>
      <u/>
      <sz val="9.0"/>
      <color rgb="FF0563C1"/>
      <name val="Calibri"/>
    </font>
    <font>
      <u/>
      <sz val="9.0"/>
      <color rgb="FF0000FF"/>
      <name val="Calibri"/>
    </font>
    <font>
      <u/>
      <sz val="9.0"/>
      <color rgb="FF0563C1"/>
      <name val="Calibri"/>
    </font>
    <font>
      <b/>
      <sz val="9.0"/>
      <color rgb="FFFF0000"/>
      <name val="Calibri"/>
    </font>
    <font>
      <u/>
      <sz val="9.0"/>
      <color theme="10"/>
      <name val="Calibri"/>
    </font>
    <font>
      <sz val="9.0"/>
      <color rgb="FF00FFFF"/>
      <name val="Calibri"/>
    </font>
    <font>
      <u/>
      <sz val="9.0"/>
      <color rgb="FF0000FF"/>
      <name val="Calibri"/>
    </font>
    <font>
      <b/>
      <sz val="9.0"/>
      <color rgb="FFFFFF00"/>
      <name val="Calibri"/>
    </font>
    <font>
      <sz val="9.0"/>
      <color rgb="FFD9D9D9"/>
      <name val="Calibri"/>
    </font>
    <font>
      <b/>
      <sz val="9.0"/>
      <color rgb="FFFF9900"/>
      <name val="Calibri"/>
    </font>
    <font>
      <u/>
      <sz val="9.0"/>
      <color rgb="FF0000FF"/>
      <name val="Calibri"/>
    </font>
    <font>
      <u/>
      <sz val="9.0"/>
      <color rgb="FF0000FF"/>
      <name val="Calibri"/>
    </font>
    <font>
      <u/>
      <sz val="9.0"/>
      <color rgb="FF0000FF"/>
      <name val="Calibri"/>
    </font>
    <font>
      <u/>
      <sz val="9.0"/>
      <color rgb="FF0000FF"/>
      <name val="Calibri"/>
    </font>
    <font>
      <strike/>
      <sz val="9.0"/>
      <color rgb="FF000000"/>
      <name val="Calibri"/>
    </font>
    <font>
      <u/>
      <sz val="9.0"/>
      <color rgb="FF0000FF"/>
      <name val="Calibri"/>
    </font>
    <font>
      <u/>
      <sz val="9.0"/>
      <color rgb="FF0000FF"/>
      <name val="Calibri"/>
    </font>
    <font>
      <u/>
      <sz val="9.0"/>
      <color rgb="FF0000FF"/>
      <name val="Calibri"/>
    </font>
    <font>
      <sz val="8.0"/>
      <color theme="1"/>
      <name val="Calibri"/>
      <scheme val="minor"/>
    </font>
    <font>
      <strike/>
      <sz val="10.0"/>
      <color theme="1"/>
      <name val="Calibri"/>
    </font>
    <font>
      <strike/>
      <u/>
      <sz val="10.0"/>
      <color rgb="FF0000FF"/>
      <name val="Calibri"/>
    </font>
    <font>
      <strike/>
      <sz val="8.0"/>
      <color theme="0"/>
      <name val="Calibri"/>
    </font>
    <font>
      <strike/>
      <sz val="9.0"/>
      <color theme="0"/>
      <name val="Calibri"/>
    </font>
    <font>
      <strike/>
      <sz val="9.0"/>
      <color theme="1"/>
      <name val="Calibri"/>
    </font>
    <font>
      <b/>
      <u/>
      <sz val="13.0"/>
      <color rgb="FF434343"/>
      <name val="Arial"/>
    </font>
    <font>
      <sz val="9.0"/>
      <color rgb="FF000000"/>
      <name val="Arial"/>
    </font>
  </fonts>
  <fills count="72">
    <fill>
      <patternFill patternType="none"/>
    </fill>
    <fill>
      <patternFill patternType="lightGray"/>
    </fill>
    <fill>
      <patternFill patternType="solid">
        <fgColor theme="0"/>
        <bgColor theme="0"/>
      </patternFill>
    </fill>
    <fill>
      <patternFill patternType="solid">
        <fgColor rgb="FF00FF00"/>
        <bgColor rgb="FF00FF00"/>
      </patternFill>
    </fill>
    <fill>
      <patternFill patternType="solid">
        <fgColor rgb="FFFFFFFF"/>
        <bgColor rgb="FFFFFFFF"/>
      </patternFill>
    </fill>
    <fill>
      <patternFill patternType="solid">
        <fgColor rgb="FF434343"/>
        <bgColor rgb="FF434343"/>
      </patternFill>
    </fill>
    <fill>
      <patternFill patternType="solid">
        <fgColor rgb="FF00B0F0"/>
        <bgColor rgb="FF00B0F0"/>
      </patternFill>
    </fill>
    <fill>
      <patternFill patternType="solid">
        <fgColor rgb="FFF7FBF5"/>
        <bgColor rgb="FFF7FBF5"/>
      </patternFill>
    </fill>
    <fill>
      <patternFill patternType="solid">
        <fgColor rgb="FF3399FF"/>
        <bgColor rgb="FF3399FF"/>
      </patternFill>
    </fill>
    <fill>
      <patternFill patternType="solid">
        <fgColor rgb="FF00FFFF"/>
        <bgColor rgb="FF00FFFF"/>
      </patternFill>
    </fill>
    <fill>
      <patternFill patternType="solid">
        <fgColor rgb="FF008F39"/>
        <bgColor rgb="FF008F39"/>
      </patternFill>
    </fill>
    <fill>
      <patternFill patternType="solid">
        <fgColor rgb="FFA8D08D"/>
        <bgColor rgb="FFA8D08D"/>
      </patternFill>
    </fill>
    <fill>
      <patternFill patternType="solid">
        <fgColor rgb="FF00B050"/>
        <bgColor rgb="FF00B050"/>
      </patternFill>
    </fill>
    <fill>
      <patternFill patternType="solid">
        <fgColor rgb="FFF8F200"/>
        <bgColor rgb="FFF8F200"/>
      </patternFill>
    </fill>
    <fill>
      <patternFill patternType="solid">
        <fgColor rgb="FFFF5E43"/>
        <bgColor rgb="FFFF5E43"/>
      </patternFill>
    </fill>
    <fill>
      <patternFill patternType="solid">
        <fgColor rgb="FFEB0303"/>
        <bgColor rgb="FFEB0303"/>
      </patternFill>
    </fill>
    <fill>
      <patternFill patternType="solid">
        <fgColor rgb="FFFF0066"/>
        <bgColor rgb="FFFF0066"/>
      </patternFill>
    </fill>
    <fill>
      <patternFill patternType="solid">
        <fgColor rgb="FF7F5CB4"/>
        <bgColor rgb="FF7F5CB4"/>
      </patternFill>
    </fill>
    <fill>
      <patternFill patternType="solid">
        <fgColor rgb="FF0A0A0D"/>
        <bgColor rgb="FF0A0A0D"/>
      </patternFill>
    </fill>
    <fill>
      <patternFill patternType="solid">
        <fgColor rgb="FFF0FE40"/>
        <bgColor rgb="FFF0FE40"/>
      </patternFill>
    </fill>
    <fill>
      <patternFill patternType="solid">
        <fgColor rgb="FFFFAE4B"/>
        <bgColor rgb="FFFFAE4B"/>
      </patternFill>
    </fill>
    <fill>
      <patternFill patternType="solid">
        <fgColor rgb="FFFF85D1"/>
        <bgColor rgb="FFFF85D1"/>
      </patternFill>
    </fill>
    <fill>
      <patternFill patternType="solid">
        <fgColor rgb="FFCCE6FF"/>
        <bgColor rgb="FFCCE6FF"/>
      </patternFill>
    </fill>
    <fill>
      <patternFill patternType="solid">
        <fgColor rgb="FFC4F6FF"/>
        <bgColor rgb="FFC4F6FF"/>
      </patternFill>
    </fill>
    <fill>
      <patternFill patternType="solid">
        <fgColor rgb="FF9DDDBA"/>
        <bgColor rgb="FF9DDDBA"/>
      </patternFill>
    </fill>
    <fill>
      <patternFill patternType="solid">
        <fgColor rgb="FFE2EFD9"/>
        <bgColor rgb="FFE2EFD9"/>
      </patternFill>
    </fill>
    <fill>
      <patternFill patternType="solid">
        <fgColor rgb="FFC5E0B3"/>
        <bgColor rgb="FFC5E0B3"/>
      </patternFill>
    </fill>
    <fill>
      <patternFill patternType="solid">
        <fgColor rgb="FFEDECB7"/>
        <bgColor rgb="FFEDECB7"/>
      </patternFill>
    </fill>
    <fill>
      <patternFill patternType="solid">
        <fgColor rgb="FFFFC0B5"/>
        <bgColor rgb="FFFFC0B5"/>
      </patternFill>
    </fill>
    <fill>
      <patternFill patternType="solid">
        <fgColor rgb="FFEBA7A8"/>
        <bgColor rgb="FFEBA7A8"/>
      </patternFill>
    </fill>
    <fill>
      <patternFill patternType="solid">
        <fgColor rgb="FFFFA3C9"/>
        <bgColor rgb="FFFFA3C9"/>
      </patternFill>
    </fill>
    <fill>
      <patternFill patternType="solid">
        <fgColor rgb="FFBDB2CD"/>
        <bgColor rgb="FFBDB2CD"/>
      </patternFill>
    </fill>
    <fill>
      <patternFill patternType="solid">
        <fgColor rgb="FF666666"/>
        <bgColor rgb="FF666666"/>
      </patternFill>
    </fill>
    <fill>
      <patternFill patternType="solid">
        <fgColor rgb="FFFAFEC6"/>
        <bgColor rgb="FFFAFEC6"/>
      </patternFill>
    </fill>
    <fill>
      <patternFill patternType="solid">
        <fgColor rgb="FFFFE2BD"/>
        <bgColor rgb="FFFFE2BD"/>
      </patternFill>
    </fill>
    <fill>
      <patternFill patternType="solid">
        <fgColor rgb="FFFFD4EF"/>
        <bgColor rgb="FFFFD4EF"/>
      </patternFill>
    </fill>
    <fill>
      <patternFill patternType="solid">
        <fgColor rgb="FF39A845"/>
        <bgColor rgb="FF39A845"/>
      </patternFill>
    </fill>
    <fill>
      <patternFill patternType="solid">
        <fgColor rgb="FF658F44"/>
        <bgColor rgb="FF658F44"/>
      </patternFill>
    </fill>
    <fill>
      <patternFill patternType="solid">
        <fgColor rgb="FFEDE818"/>
        <bgColor rgb="FFEDE818"/>
      </patternFill>
    </fill>
    <fill>
      <patternFill patternType="solid">
        <fgColor rgb="FF7030A0"/>
        <bgColor rgb="FF7030A0"/>
      </patternFill>
    </fill>
    <fill>
      <patternFill patternType="solid">
        <fgColor rgb="FF66FF33"/>
        <bgColor rgb="FF66FF33"/>
      </patternFill>
    </fill>
    <fill>
      <patternFill patternType="solid">
        <fgColor rgb="FFB295C9"/>
        <bgColor rgb="FFB295C9"/>
      </patternFill>
    </fill>
    <fill>
      <patternFill patternType="solid">
        <fgColor rgb="FFCEFFBD"/>
        <bgColor rgb="FFCEFFBD"/>
      </patternFill>
    </fill>
    <fill>
      <patternFill patternType="solid">
        <fgColor theme="1"/>
        <bgColor theme="1"/>
      </patternFill>
    </fill>
    <fill>
      <patternFill patternType="solid">
        <fgColor rgb="FF000000"/>
        <bgColor rgb="FF000000"/>
      </patternFill>
    </fill>
    <fill>
      <patternFill patternType="solid">
        <fgColor rgb="FFD9EAD3"/>
        <bgColor rgb="FFD9EAD3"/>
      </patternFill>
    </fill>
    <fill>
      <patternFill patternType="solid">
        <fgColor rgb="FF0C0C0C"/>
        <bgColor rgb="FF0C0C0C"/>
      </patternFill>
    </fill>
    <fill>
      <patternFill patternType="solid">
        <fgColor rgb="FFFFE598"/>
        <bgColor rgb="FFFFE598"/>
      </patternFill>
    </fill>
    <fill>
      <patternFill patternType="solid">
        <fgColor rgb="FFFBE4D5"/>
        <bgColor rgb="FFFBE4D5"/>
      </patternFill>
    </fill>
    <fill>
      <patternFill patternType="solid">
        <fgColor rgb="FFD8D8D8"/>
        <bgColor rgb="FFD8D8D8"/>
      </patternFill>
    </fill>
    <fill>
      <patternFill patternType="solid">
        <fgColor rgb="FFF3F3F3"/>
        <bgColor rgb="FFF3F3F3"/>
      </patternFill>
    </fill>
    <fill>
      <patternFill patternType="solid">
        <fgColor rgb="FFF2F2F2"/>
        <bgColor rgb="FFF2F2F2"/>
      </patternFill>
    </fill>
    <fill>
      <patternFill patternType="solid">
        <fgColor rgb="FF262626"/>
        <bgColor rgb="FF262626"/>
      </patternFill>
    </fill>
    <fill>
      <patternFill patternType="solid">
        <fgColor rgb="FFEFEFEF"/>
        <bgColor rgb="FFEFEFEF"/>
      </patternFill>
    </fill>
    <fill>
      <patternFill patternType="solid">
        <fgColor rgb="FFDEEAF6"/>
        <bgColor rgb="FFDEEAF6"/>
      </patternFill>
    </fill>
    <fill>
      <patternFill patternType="solid">
        <fgColor rgb="FFFFB3A6"/>
        <bgColor rgb="FFFFB3A6"/>
      </patternFill>
    </fill>
    <fill>
      <patternFill patternType="solid">
        <fgColor rgb="FFFFC000"/>
        <bgColor rgb="FFFFC000"/>
      </patternFill>
    </fill>
    <fill>
      <patternFill patternType="solid">
        <fgColor rgb="FFFF0000"/>
        <bgColor rgb="FFFF0000"/>
      </patternFill>
    </fill>
    <fill>
      <patternFill patternType="solid">
        <fgColor rgb="FF0A0A0A"/>
        <bgColor rgb="FF0A0A0A"/>
      </patternFill>
    </fill>
    <fill>
      <patternFill patternType="solid">
        <fgColor rgb="FFFEF2CB"/>
        <bgColor rgb="FFFEF2CB"/>
      </patternFill>
    </fill>
    <fill>
      <patternFill patternType="solid">
        <fgColor rgb="FFFDA97B"/>
        <bgColor rgb="FFFDA97B"/>
      </patternFill>
    </fill>
    <fill>
      <patternFill patternType="solid">
        <fgColor rgb="FFD3B1D1"/>
        <bgColor rgb="FFD3B1D1"/>
      </patternFill>
    </fill>
    <fill>
      <patternFill patternType="solid">
        <fgColor rgb="FFB4C6E7"/>
        <bgColor rgb="FFB4C6E7"/>
      </patternFill>
    </fill>
    <fill>
      <patternFill patternType="solid">
        <fgColor rgb="FFBFDEAA"/>
        <bgColor rgb="FFBFDEAA"/>
      </patternFill>
    </fill>
    <fill>
      <patternFill patternType="solid">
        <fgColor rgb="FFECECEC"/>
        <bgColor rgb="FFECECEC"/>
      </patternFill>
    </fill>
    <fill>
      <patternFill patternType="solid">
        <fgColor rgb="FFBFBFBF"/>
        <bgColor rgb="FFBFBFBF"/>
      </patternFill>
    </fill>
    <fill>
      <patternFill patternType="solid">
        <fgColor rgb="FF757070"/>
        <bgColor rgb="FF757070"/>
      </patternFill>
    </fill>
    <fill>
      <patternFill patternType="solid">
        <fgColor rgb="FFFFFF00"/>
        <bgColor rgb="FFFFFF00"/>
      </patternFill>
    </fill>
    <fill>
      <patternFill patternType="solid">
        <fgColor rgb="FF844C82"/>
        <bgColor rgb="FF844C82"/>
      </patternFill>
    </fill>
    <fill>
      <patternFill patternType="solid">
        <fgColor theme="4"/>
        <bgColor theme="4"/>
      </patternFill>
    </fill>
    <fill>
      <patternFill patternType="solid">
        <fgColor theme="9"/>
        <bgColor theme="9"/>
      </patternFill>
    </fill>
    <fill>
      <patternFill patternType="solid">
        <fgColor rgb="FF0E0E10"/>
        <bgColor rgb="FF0E0E10"/>
      </patternFill>
    </fill>
  </fills>
  <borders count="113">
    <border/>
    <border>
      <left/>
      <right/>
      <top/>
      <bottom/>
    </border>
    <border>
      <left style="thin">
        <color theme="1"/>
      </left>
      <right/>
      <top/>
      <bottom/>
    </border>
    <border>
      <left/>
      <right/>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left style="thin">
        <color rgb="FFF2F2F2"/>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border>
    <border>
      <left style="thin">
        <color rgb="FFF2F2F2"/>
      </left>
      <right style="thin">
        <color rgb="FF000000"/>
      </right>
      <top style="thin">
        <color rgb="FF000000"/>
      </top>
      <bottom/>
    </border>
    <border>
      <left style="thin">
        <color rgb="FFF2F2F2"/>
      </left>
      <right style="thin">
        <color rgb="FF000000"/>
      </right>
      <top/>
      <bottom/>
    </border>
    <border>
      <left/>
      <right/>
      <top/>
      <bottom style="thin">
        <color rgb="FFF2F2F2"/>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thin">
        <color rgb="FF000000"/>
      </bottom>
    </border>
    <border>
      <left/>
      <right/>
      <top style="thin">
        <color rgb="FFF2F2F2"/>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style="thin">
        <color rgb="FFFFFFFF"/>
      </right>
      <top style="thin">
        <color rgb="FF000000"/>
      </top>
      <bottom style="thin">
        <color rgb="FF000000"/>
      </bottom>
    </border>
    <border>
      <left style="thin">
        <color rgb="FFFFFFFF"/>
      </left>
      <right style="thin">
        <color rgb="FFFFFFFF"/>
      </right>
      <top style="thin">
        <color rgb="FF000000"/>
      </top>
      <bottom style="thin">
        <color rgb="FF000000"/>
      </bottom>
    </border>
    <border>
      <left style="thin">
        <color rgb="FFFFFFFF"/>
      </left>
      <right style="thin">
        <color rgb="FF000000"/>
      </right>
      <top style="thin">
        <color rgb="FF000000"/>
      </top>
      <bottom style="thin">
        <color rgb="FF000000"/>
      </bottom>
    </border>
    <border>
      <left style="thin">
        <color rgb="FF000000"/>
      </left>
      <right style="thin">
        <color rgb="FFFFFFFF"/>
      </right>
      <top/>
      <bottom style="thin">
        <color rgb="FFFFFFFF"/>
      </bottom>
    </border>
    <border>
      <left style="thin">
        <color rgb="FFFFFFFF"/>
      </left>
      <right style="thin">
        <color rgb="FFFFFFFF"/>
      </right>
      <top/>
      <bottom style="thin">
        <color rgb="FFFFFFFF"/>
      </bottom>
    </border>
    <border>
      <left style="thin">
        <color rgb="FFFFFFFF"/>
      </left>
      <right style="thin">
        <color rgb="FF000000"/>
      </right>
      <top/>
      <bottom style="thin">
        <color rgb="FFFFFFFF"/>
      </bottom>
    </border>
    <border>
      <left style="thin">
        <color rgb="FF000000"/>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000000"/>
      </right>
      <top style="thin">
        <color rgb="FFFFFFFF"/>
      </top>
      <bottom style="thin">
        <color rgb="FFFFFFFF"/>
      </bottom>
    </border>
    <border>
      <left style="thin">
        <color rgb="FF000000"/>
      </left>
      <right style="thin">
        <color rgb="FF000000"/>
      </right>
      <top/>
    </border>
    <border>
      <left style="thin">
        <color rgb="FF000000"/>
      </left>
      <right style="thin">
        <color rgb="FF000000"/>
      </right>
    </border>
    <border>
      <left style="thin">
        <color rgb="FF000000"/>
      </left>
      <right style="thin">
        <color rgb="FFFFFFFF"/>
      </right>
      <top style="thin">
        <color rgb="FFFFFFFF"/>
      </top>
      <bottom style="thin">
        <color rgb="FF000000"/>
      </bottom>
    </border>
    <border>
      <left/>
      <right style="thin">
        <color rgb="FFFFFFFF"/>
      </right>
      <top style="thin">
        <color rgb="FFFFFFFF"/>
      </top>
      <bottom style="thin">
        <color rgb="FF000000"/>
      </bottom>
    </border>
    <border>
      <left/>
      <right style="thin">
        <color rgb="FF000000"/>
      </right>
      <top style="thin">
        <color rgb="FFFFFFFF"/>
      </top>
      <bottom style="thin">
        <color rgb="FF000000"/>
      </bottom>
    </border>
    <border>
      <left style="thin">
        <color rgb="FF000000"/>
      </left>
      <right style="thin">
        <color rgb="FF000000"/>
      </right>
      <bottom style="thin">
        <color rgb="FF000000"/>
      </bottom>
    </border>
    <border>
      <left/>
      <right/>
      <top style="thin">
        <color rgb="FF000000"/>
      </top>
      <bottom/>
    </border>
    <border>
      <left/>
      <top/>
    </border>
    <border>
      <top/>
    </border>
    <border>
      <right/>
      <top/>
    </border>
    <border>
      <left/>
    </border>
    <border>
      <right/>
    </border>
    <border>
      <left/>
      <bottom/>
    </border>
    <border>
      <bottom/>
    </border>
    <border>
      <right/>
      <bottom/>
    </border>
    <border>
      <left style="thin">
        <color theme="1"/>
      </left>
    </border>
    <border>
      <left/>
      <top/>
      <bottom/>
    </border>
    <border>
      <top/>
      <bottom/>
    </border>
    <border>
      <right/>
      <top/>
      <bottom/>
    </border>
    <border>
      <left style="thin">
        <color rgb="FFFFFFFF"/>
      </left>
      <top style="thin">
        <color rgb="FFFFFFFF"/>
      </top>
      <bottom/>
    </border>
    <border>
      <top style="thin">
        <color rgb="FFFFFFFF"/>
      </top>
      <bottom/>
    </border>
    <border>
      <right style="thin">
        <color rgb="FFFFFFFF"/>
      </right>
      <top style="thin">
        <color rgb="FFFFFFFF"/>
      </top>
      <bottom/>
    </border>
    <border>
      <left style="thin">
        <color rgb="FFFFFFFF"/>
      </left>
      <right/>
      <top/>
      <bottom style="thin">
        <color rgb="FFFFFFFF"/>
      </bottom>
    </border>
    <border>
      <left/>
      <right/>
      <top/>
      <bottom style="thin">
        <color rgb="FFFFFFFF"/>
      </bottom>
    </border>
    <border>
      <left/>
      <right style="thin">
        <color rgb="FFFFFFFF"/>
      </right>
      <top/>
      <bottom style="thin">
        <color rgb="FFFFFFFF"/>
      </bottom>
    </border>
    <border>
      <left/>
      <right/>
      <top style="thin">
        <color rgb="FF595959"/>
      </top>
      <bottom style="thin">
        <color rgb="FF595959"/>
      </bottom>
    </border>
    <border>
      <left/>
      <top style="thin">
        <color rgb="FF595959"/>
      </top>
      <bottom style="thin">
        <color rgb="FF595959"/>
      </bottom>
    </border>
    <border>
      <top style="thin">
        <color rgb="FF595959"/>
      </top>
      <bottom style="thin">
        <color rgb="FF595959"/>
      </bottom>
    </border>
    <border>
      <right/>
      <top style="thin">
        <color rgb="FF595959"/>
      </top>
      <bottom style="thin">
        <color rgb="FF595959"/>
      </bottom>
    </border>
    <border>
      <left style="thin">
        <color rgb="FF7F7F7F"/>
      </left>
      <top style="thin">
        <color rgb="FF7F7F7F"/>
      </top>
      <bottom/>
    </border>
    <border>
      <top style="thin">
        <color rgb="FF7F7F7F"/>
      </top>
      <bottom/>
    </border>
    <border>
      <right style="thin">
        <color rgb="FF7F7F7F"/>
      </right>
      <top style="thin">
        <color rgb="FF7F7F7F"/>
      </top>
      <bottom/>
    </border>
    <border>
      <left/>
      <top style="thin">
        <color rgb="FF666666"/>
      </top>
      <bottom/>
    </border>
    <border>
      <top style="thin">
        <color rgb="FF666666"/>
      </top>
      <bottom/>
    </border>
    <border>
      <right/>
      <top style="thin">
        <color rgb="FF666666"/>
      </top>
      <bottom/>
    </border>
    <border>
      <left/>
      <right/>
      <top style="thin">
        <color rgb="FF666666"/>
      </top>
      <bottom/>
    </border>
    <border>
      <left style="thin">
        <color rgb="FFEFEFEF"/>
      </left>
      <right style="thin">
        <color rgb="FFEFEFEF"/>
      </right>
      <top style="thin">
        <color rgb="FFEFEFEF"/>
      </top>
      <bottom style="thin">
        <color rgb="FFEFEFEF"/>
      </bottom>
    </border>
    <border>
      <left style="thin">
        <color rgb="FFFFFFFF"/>
      </left>
      <right/>
      <top style="thin">
        <color rgb="FFFFFFFF"/>
      </top>
      <bottom style="thin">
        <color rgb="FFFFFFFF"/>
      </bottom>
    </border>
    <border>
      <left/>
      <right style="thin">
        <color rgb="FFFFFFFF"/>
      </right>
      <top style="thin">
        <color rgb="FFFFFFFF"/>
      </top>
      <bottom style="thin">
        <color rgb="FFFFFFFF"/>
      </bottom>
    </border>
    <border>
      <left/>
      <top/>
      <bottom style="thin">
        <color rgb="FF000000"/>
      </bottom>
    </border>
    <border>
      <top/>
      <bottom style="thin">
        <color rgb="FF000000"/>
      </bottom>
    </border>
    <border>
      <right/>
      <top/>
      <bottom style="thin">
        <color rgb="FF000000"/>
      </bottom>
    </border>
    <border>
      <left style="thin">
        <color rgb="FF999999"/>
      </left>
      <right/>
      <top/>
      <bottom/>
    </border>
    <border>
      <left/>
      <right style="thin">
        <color rgb="FF999999"/>
      </right>
      <top/>
      <bottom/>
    </border>
    <border>
      <left style="thin">
        <color rgb="FF595959"/>
      </left>
      <right style="thin">
        <color rgb="FF595959"/>
      </right>
      <top style="thin">
        <color rgb="FF595959"/>
      </top>
      <bottom style="thin">
        <color rgb="FF595959"/>
      </bottom>
    </border>
    <border>
      <left style="thin">
        <color rgb="FFF3F3F3"/>
      </left>
      <right style="thin">
        <color rgb="FFF3F3F3"/>
      </right>
      <top style="thin">
        <color rgb="FFF3F3F3"/>
      </top>
      <bottom style="thin">
        <color rgb="FFF3F3F3"/>
      </bottom>
    </border>
    <border>
      <left/>
      <right/>
      <top style="thin">
        <color rgb="FFD8D8D8"/>
      </top>
      <bottom style="thin">
        <color rgb="FFD8D8D8"/>
      </bottom>
    </border>
    <border>
      <left style="thin">
        <color rgb="FF595959"/>
      </left>
      <right/>
      <top style="thin">
        <color rgb="FF595959"/>
      </top>
      <bottom style="thin">
        <color rgb="FF595959"/>
      </bottom>
    </border>
    <border>
      <left style="thin">
        <color rgb="FF595959"/>
      </left>
      <right style="thin">
        <color rgb="FF595959"/>
      </right>
      <top style="thin">
        <color rgb="FF595959"/>
      </top>
      <bottom/>
    </border>
    <border>
      <left style="thin">
        <color rgb="FF595959"/>
      </left>
      <right/>
      <top style="thin">
        <color rgb="FF595959"/>
      </top>
      <bottom/>
    </border>
    <border>
      <left style="thin">
        <color rgb="FF595959"/>
      </left>
      <right style="thin">
        <color rgb="FF595959"/>
      </right>
      <top/>
      <bottom/>
    </border>
    <border>
      <left style="thin">
        <color rgb="FF595959"/>
      </left>
      <right/>
      <top/>
      <bottom/>
    </border>
    <border>
      <left style="thin">
        <color rgb="FFF3F3F3"/>
      </left>
      <right style="thin">
        <color rgb="FFF3F3F3"/>
      </right>
      <top/>
      <bottom style="thin">
        <color rgb="FFF3F3F3"/>
      </bottom>
    </border>
    <border>
      <left style="thin">
        <color rgb="FF595959"/>
      </left>
      <right style="thin">
        <color rgb="FF595959"/>
      </right>
      <top/>
      <bottom style="thin">
        <color rgb="FF595959"/>
      </bottom>
    </border>
    <border>
      <left style="thin">
        <color rgb="FF595959"/>
      </left>
      <right/>
      <top/>
      <bottom style="thin">
        <color rgb="FF595959"/>
      </bottom>
    </border>
    <border>
      <left/>
      <right/>
      <top/>
      <bottom style="thin">
        <color rgb="FFD8D8D8"/>
      </bottom>
    </border>
    <border>
      <left/>
      <right/>
      <top style="thin">
        <color rgb="FFD8D8D8"/>
      </top>
      <bottom/>
    </border>
    <border>
      <left style="thin">
        <color rgb="FF999999"/>
      </left>
      <right/>
      <top style="thin">
        <color rgb="FF999999"/>
      </top>
      <bottom/>
    </border>
    <border>
      <left/>
      <right/>
      <top style="thin">
        <color rgb="FF999999"/>
      </top>
      <bottom/>
    </border>
    <border>
      <left/>
      <right/>
      <top style="thin">
        <color rgb="FF595959"/>
      </top>
      <bottom/>
    </border>
    <border>
      <left/>
      <right/>
      <top/>
      <bottom style="thin">
        <color rgb="FF595959"/>
      </bottom>
    </border>
    <border>
      <left style="thin">
        <color rgb="FF999999"/>
      </left>
      <right/>
      <top style="thin">
        <color rgb="FFD8D8D8"/>
      </top>
      <bottom style="thin">
        <color rgb="FFD8D8D8"/>
      </bottom>
    </border>
    <border>
      <left/>
      <right/>
      <top/>
    </border>
    <border>
      <right style="thin">
        <color rgb="FFF2F2F2"/>
      </right>
      <top style="thin">
        <color rgb="FFF2F2F2"/>
      </top>
      <bottom style="thin">
        <color rgb="FFF2F2F2"/>
      </bottom>
    </border>
    <border>
      <left style="thin">
        <color rgb="FFF2F2F2"/>
      </left>
      <right style="thin">
        <color rgb="FFF2F2F2"/>
      </right>
      <top style="thin">
        <color rgb="FFF2F2F2"/>
      </top>
      <bottom style="thin">
        <color rgb="FFF2F2F2"/>
      </bottom>
    </border>
    <border>
      <right style="thin">
        <color rgb="FFF2F2F2"/>
      </right>
      <top style="thin">
        <color rgb="FFF2F2F2"/>
      </top>
      <bottom/>
    </border>
    <border>
      <left style="thin">
        <color rgb="FFF2F2F2"/>
      </left>
      <right style="thin">
        <color rgb="FFF2F2F2"/>
      </right>
      <top style="thin">
        <color rgb="FFF2F2F2"/>
      </top>
      <bottom/>
    </border>
    <border>
      <right style="thin">
        <color rgb="FFF2F2F2"/>
      </right>
      <top style="thin">
        <color rgb="FF7F7F7F"/>
      </top>
      <bottom style="thin">
        <color rgb="FFF2F2F2"/>
      </bottom>
    </border>
    <border>
      <left style="thin">
        <color rgb="FFF2F2F2"/>
      </left>
      <right style="thin">
        <color rgb="FFF2F2F2"/>
      </right>
      <top style="thin">
        <color rgb="FF7F7F7F"/>
      </top>
      <bottom style="thin">
        <color rgb="FFF2F2F2"/>
      </bottom>
    </border>
    <border>
      <left/>
      <right/>
      <bottom/>
    </border>
    <border>
      <left style="thin">
        <color rgb="FFF2F2F2"/>
      </left>
      <right style="thin">
        <color rgb="FFF2F2F2"/>
      </right>
      <top style="thin">
        <color rgb="FFF2F2F2"/>
      </top>
      <bottom style="thin">
        <color rgb="FF000000"/>
      </bottom>
    </border>
    <border>
      <left style="thin">
        <color rgb="FFF2F2F2"/>
      </left>
      <right style="thin">
        <color rgb="FFF2F2F2"/>
      </right>
      <top/>
      <bottom style="thin">
        <color rgb="FFF2F2F2"/>
      </bottom>
    </border>
    <border>
      <left style="thin">
        <color rgb="FFF2F2F2"/>
      </left>
      <right style="thin">
        <color rgb="FFF2F2F2"/>
      </right>
      <top style="thin">
        <color rgb="FF000000"/>
      </top>
      <bottom style="thin">
        <color rgb="FFF2F2F2"/>
      </bottom>
    </border>
    <border>
      <left style="thin">
        <color rgb="FFF2F2F2"/>
      </left>
      <right style="thin">
        <color rgb="FFF2F2F2"/>
      </right>
      <top/>
      <bottom style="thin">
        <color rgb="FF000000"/>
      </bottom>
    </border>
    <border>
      <left/>
      <top style="thin">
        <color rgb="FF666666"/>
      </top>
    </border>
    <border>
      <top style="thin">
        <color rgb="FF666666"/>
      </top>
    </border>
    <border>
      <right/>
      <top style="thin">
        <color rgb="FF666666"/>
      </top>
    </border>
  </borders>
  <cellStyleXfs count="1">
    <xf borderId="0" fillId="0" fontId="0" numFmtId="0" applyAlignment="1" applyFont="1"/>
  </cellStyleXfs>
  <cellXfs count="1250">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3" fontId="2" numFmtId="164" xfId="0" applyAlignment="1" applyBorder="1" applyFill="1" applyFont="1" applyNumberFormat="1">
      <alignment horizontal="right" readingOrder="0" shrinkToFit="0" vertical="center" wrapText="1"/>
    </xf>
    <xf borderId="1" fillId="2" fontId="3" numFmtId="0" xfId="0" applyAlignment="1" applyBorder="1" applyFont="1">
      <alignment shrinkToFit="0" vertical="center" wrapText="1"/>
    </xf>
    <xf borderId="2" fillId="4" fontId="3" numFmtId="0" xfId="0" applyAlignment="1" applyBorder="1" applyFill="1" applyFont="1">
      <alignment horizontal="right" vertical="center"/>
    </xf>
    <xf borderId="1" fillId="4" fontId="4" numFmtId="0" xfId="0" applyAlignment="1" applyBorder="1" applyFont="1">
      <alignment horizontal="left" vertical="center"/>
    </xf>
    <xf borderId="1" fillId="4" fontId="3" numFmtId="0" xfId="0" applyAlignment="1" applyBorder="1" applyFont="1">
      <alignment horizontal="left" vertical="center"/>
    </xf>
    <xf borderId="1" fillId="4" fontId="3" numFmtId="0" xfId="0" applyAlignment="1" applyBorder="1" applyFont="1">
      <alignment vertical="center"/>
    </xf>
    <xf borderId="1" fillId="2" fontId="1" numFmtId="0" xfId="0" applyBorder="1" applyFont="1"/>
    <xf borderId="3" fillId="4" fontId="5" numFmtId="0" xfId="0" applyAlignment="1" applyBorder="1" applyFont="1">
      <alignment horizontal="center" shrinkToFit="0" vertical="center" wrapText="1"/>
    </xf>
    <xf borderId="4" fillId="0" fontId="5" numFmtId="164" xfId="0" applyAlignment="1" applyBorder="1" applyFont="1" applyNumberFormat="1">
      <alignment horizontal="center" vertical="center"/>
    </xf>
    <xf borderId="1" fillId="4" fontId="6" numFmtId="0" xfId="0" applyAlignment="1" applyBorder="1" applyFont="1">
      <alignment horizontal="center" shrinkToFit="0" vertical="center" wrapText="1"/>
    </xf>
    <xf borderId="1" fillId="4" fontId="6" numFmtId="164" xfId="0" applyAlignment="1" applyBorder="1" applyFont="1" applyNumberFormat="1">
      <alignment horizontal="center" shrinkToFit="0" vertical="center" wrapText="1"/>
    </xf>
    <xf borderId="5" fillId="5" fontId="7" numFmtId="0" xfId="0" applyAlignment="1" applyBorder="1" applyFill="1" applyFont="1">
      <alignment horizontal="left" shrinkToFit="0" vertical="center" wrapText="1"/>
    </xf>
    <xf borderId="5" fillId="0" fontId="8" numFmtId="164" xfId="0" applyAlignment="1" applyBorder="1" applyFont="1" applyNumberFormat="1">
      <alignment horizontal="left" vertical="center"/>
    </xf>
    <xf borderId="1" fillId="4" fontId="9" numFmtId="0" xfId="0" applyAlignment="1" applyBorder="1" applyFont="1">
      <alignment horizontal="left" shrinkToFit="0" vertical="center" wrapText="1"/>
    </xf>
    <xf borderId="1" fillId="4" fontId="9" numFmtId="164" xfId="0" applyAlignment="1" applyBorder="1" applyFont="1" applyNumberFormat="1">
      <alignment horizontal="left" shrinkToFit="0" vertical="center" wrapText="1"/>
    </xf>
    <xf borderId="1" fillId="4" fontId="10" numFmtId="0" xfId="0" applyAlignment="1" applyBorder="1" applyFont="1">
      <alignment shrinkToFit="0" vertical="center" wrapText="1"/>
    </xf>
    <xf borderId="6" fillId="5" fontId="7" numFmtId="0" xfId="0" applyAlignment="1" applyBorder="1" applyFont="1">
      <alignment horizontal="left" shrinkToFit="0" vertical="center" wrapText="1"/>
    </xf>
    <xf borderId="5" fillId="4" fontId="9" numFmtId="164" xfId="0" applyAlignment="1" applyBorder="1" applyFont="1" applyNumberFormat="1">
      <alignment horizontal="left" shrinkToFit="0" vertical="center" wrapText="1"/>
    </xf>
    <xf borderId="1" fillId="4" fontId="11" numFmtId="0" xfId="0" applyAlignment="1" applyBorder="1" applyFont="1">
      <alignment vertical="center"/>
    </xf>
    <xf borderId="1" fillId="4" fontId="12" numFmtId="0" xfId="0" applyAlignment="1" applyBorder="1" applyFont="1">
      <alignment vertical="center"/>
    </xf>
    <xf borderId="7" fillId="5" fontId="7" numFmtId="0" xfId="0" applyAlignment="1" applyBorder="1" applyFont="1">
      <alignment horizontal="left" shrinkToFit="0" vertical="center" wrapText="1"/>
    </xf>
    <xf borderId="1" fillId="4" fontId="13" numFmtId="2" xfId="0" applyAlignment="1" applyBorder="1" applyFont="1" applyNumberFormat="1">
      <alignment vertical="center"/>
    </xf>
    <xf borderId="8" fillId="5" fontId="7" numFmtId="0" xfId="0" applyAlignment="1" applyBorder="1" applyFont="1">
      <alignment horizontal="left" shrinkToFit="0" vertical="center" wrapText="1"/>
    </xf>
    <xf borderId="1" fillId="4" fontId="14" numFmtId="0" xfId="0" applyAlignment="1" applyBorder="1" applyFont="1">
      <alignment vertical="center"/>
    </xf>
    <xf borderId="1" fillId="4" fontId="15" numFmtId="164" xfId="0" applyAlignment="1" applyBorder="1" applyFont="1" applyNumberFormat="1">
      <alignment vertical="center"/>
    </xf>
    <xf borderId="1" fillId="2" fontId="1" numFmtId="164" xfId="0" applyAlignment="1" applyBorder="1" applyFont="1" applyNumberFormat="1">
      <alignment shrinkToFit="0" vertical="center" wrapText="1"/>
    </xf>
    <xf borderId="1" fillId="2" fontId="16" numFmtId="0" xfId="0" applyAlignment="1" applyBorder="1" applyFont="1">
      <alignment shrinkToFit="0" vertical="center" wrapText="1"/>
    </xf>
    <xf borderId="9" fillId="5" fontId="17" numFmtId="0" xfId="0" applyAlignment="1" applyBorder="1" applyFont="1">
      <alignment horizontal="left" shrinkToFit="0" vertical="center" wrapText="1"/>
    </xf>
    <xf borderId="10" fillId="0" fontId="18" numFmtId="0" xfId="0" applyBorder="1" applyFont="1"/>
    <xf borderId="11" fillId="5" fontId="19" numFmtId="0" xfId="0" applyAlignment="1" applyBorder="1" applyFont="1">
      <alignment horizontal="left" shrinkToFit="0" vertical="center" wrapText="1"/>
    </xf>
    <xf borderId="12" fillId="0" fontId="18" numFmtId="0" xfId="0" applyBorder="1" applyFont="1"/>
    <xf borderId="1" fillId="2" fontId="1" numFmtId="0" xfId="0" applyAlignment="1" applyBorder="1" applyFont="1">
      <alignment horizontal="left" shrinkToFit="0" vertical="center" wrapText="1"/>
    </xf>
    <xf borderId="1" fillId="2" fontId="20" numFmtId="0" xfId="0" applyAlignment="1" applyBorder="1" applyFont="1">
      <alignment horizontal="left" shrinkToFit="0" vertical="center" wrapText="1"/>
    </xf>
    <xf borderId="13" fillId="2" fontId="20" numFmtId="0" xfId="0" applyAlignment="1" applyBorder="1" applyFont="1">
      <alignment horizontal="left" shrinkToFit="0" vertical="center" wrapText="1"/>
    </xf>
    <xf borderId="14" fillId="2" fontId="20" numFmtId="0" xfId="0" applyAlignment="1" applyBorder="1" applyFont="1">
      <alignment horizontal="left" shrinkToFit="0" vertical="center" wrapText="1"/>
    </xf>
    <xf borderId="13" fillId="2" fontId="20" numFmtId="164" xfId="0" applyAlignment="1" applyBorder="1" applyFont="1" applyNumberFormat="1">
      <alignment horizontal="left" shrinkToFit="0" vertical="center" wrapText="1"/>
    </xf>
    <xf borderId="15" fillId="2" fontId="20" numFmtId="0" xfId="0" applyAlignment="1" applyBorder="1" applyFont="1">
      <alignment horizontal="left" shrinkToFit="0" vertical="center" wrapText="1"/>
    </xf>
    <xf borderId="1" fillId="2" fontId="3" numFmtId="0" xfId="0" applyBorder="1" applyFont="1"/>
    <xf borderId="1" fillId="2" fontId="20" numFmtId="0" xfId="0" applyAlignment="1" applyBorder="1" applyFont="1">
      <alignment shrinkToFit="0" vertical="center" wrapText="1"/>
    </xf>
    <xf borderId="1" fillId="2" fontId="20" numFmtId="0" xfId="0" applyAlignment="1" applyBorder="1" applyFont="1">
      <alignment horizontal="right" shrinkToFit="0" vertical="center" wrapText="1"/>
    </xf>
    <xf borderId="1" fillId="2" fontId="20" numFmtId="164" xfId="0" applyAlignment="1" applyBorder="1" applyFont="1" applyNumberFormat="1">
      <alignment shrinkToFit="0" vertical="center" wrapText="1"/>
    </xf>
    <xf borderId="1" fillId="6" fontId="21" numFmtId="0" xfId="0" applyAlignment="1" applyBorder="1" applyFill="1" applyFont="1">
      <alignment horizontal="center" shrinkToFit="0" vertical="center" wrapText="1"/>
    </xf>
    <xf borderId="1" fillId="6" fontId="22" numFmtId="0" xfId="0" applyAlignment="1" applyBorder="1" applyFont="1">
      <alignment horizontal="center" shrinkToFit="0" vertical="center" wrapText="1"/>
    </xf>
    <xf borderId="1" fillId="6" fontId="22" numFmtId="164" xfId="0" applyAlignment="1" applyBorder="1" applyFont="1" applyNumberFormat="1">
      <alignment horizontal="center" shrinkToFit="0" vertical="center" wrapText="1"/>
    </xf>
    <xf borderId="1" fillId="2" fontId="23" numFmtId="0" xfId="0" applyAlignment="1" applyBorder="1" applyFont="1">
      <alignment horizontal="center" shrinkToFit="0" vertical="center" wrapText="1"/>
    </xf>
    <xf borderId="2" fillId="4" fontId="4" numFmtId="0" xfId="0" applyAlignment="1" applyBorder="1" applyFont="1">
      <alignment horizontal="left" vertical="center"/>
    </xf>
    <xf borderId="1" fillId="2" fontId="24" numFmtId="0" xfId="0" applyAlignment="1" applyBorder="1" applyFont="1">
      <alignment horizontal="right" shrinkToFit="0" vertical="center" wrapText="1"/>
    </xf>
    <xf borderId="1" fillId="2" fontId="25" numFmtId="1" xfId="0" applyAlignment="1" applyBorder="1" applyFont="1" applyNumberFormat="1">
      <alignment horizontal="center" shrinkToFit="0" vertical="center" wrapText="1"/>
    </xf>
    <xf borderId="1" fillId="2" fontId="25" numFmtId="164" xfId="0" applyAlignment="1" applyBorder="1" applyFont="1" applyNumberFormat="1">
      <alignment horizontal="right" shrinkToFit="0" vertical="center" wrapText="1"/>
    </xf>
    <xf borderId="16" fillId="2" fontId="20" numFmtId="0" xfId="0" applyAlignment="1" applyBorder="1" applyFont="1">
      <alignment horizontal="right" shrinkToFit="0" vertical="center" wrapText="1"/>
    </xf>
    <xf borderId="16" fillId="2" fontId="20" numFmtId="0" xfId="0" applyAlignment="1" applyBorder="1" applyFont="1">
      <alignment horizontal="center" shrinkToFit="0" vertical="center" wrapText="1"/>
    </xf>
    <xf borderId="16" fillId="2" fontId="20" numFmtId="9" xfId="0" applyAlignment="1" applyBorder="1" applyFont="1" applyNumberFormat="1">
      <alignment horizontal="center" shrinkToFit="0" vertical="center" wrapText="1"/>
    </xf>
    <xf borderId="16" fillId="2" fontId="20" numFmtId="164" xfId="0" applyAlignment="1" applyBorder="1" applyFont="1" applyNumberFormat="1">
      <alignment horizontal="right" shrinkToFit="0" vertical="center" wrapText="1"/>
    </xf>
    <xf borderId="17" fillId="4" fontId="3" numFmtId="0" xfId="0" applyAlignment="1" applyBorder="1" applyFont="1">
      <alignment horizontal="center" vertical="center"/>
    </xf>
    <xf borderId="18" fillId="0" fontId="18" numFmtId="0" xfId="0" applyBorder="1" applyFont="1"/>
    <xf borderId="19" fillId="0" fontId="18" numFmtId="0" xfId="0" applyBorder="1" applyFont="1"/>
    <xf borderId="1" fillId="7" fontId="3" numFmtId="3" xfId="0" applyAlignment="1" applyBorder="1" applyFill="1" applyFont="1" applyNumberFormat="1">
      <alignment horizontal="center" shrinkToFit="0" vertical="center" wrapText="1"/>
    </xf>
    <xf borderId="1" fillId="8" fontId="3" numFmtId="3" xfId="0" applyAlignment="1" applyBorder="1" applyFill="1" applyFont="1" applyNumberFormat="1">
      <alignment horizontal="center" shrinkToFit="0" vertical="center" wrapText="1"/>
    </xf>
    <xf borderId="1" fillId="9" fontId="4" numFmtId="0" xfId="0" applyAlignment="1" applyBorder="1" applyFill="1" applyFont="1">
      <alignment horizontal="center" shrinkToFit="0" vertical="center" wrapText="1"/>
    </xf>
    <xf borderId="1" fillId="10" fontId="4" numFmtId="0" xfId="0" applyAlignment="1" applyBorder="1" applyFill="1" applyFont="1">
      <alignment horizontal="center" shrinkToFit="0" vertical="center" wrapText="1"/>
    </xf>
    <xf borderId="1" fillId="11" fontId="4" numFmtId="0" xfId="0" applyAlignment="1" applyBorder="1" applyFill="1" applyFont="1">
      <alignment horizontal="center" shrinkToFit="0" vertical="center" wrapText="1"/>
    </xf>
    <xf borderId="1" fillId="12" fontId="4" numFmtId="0" xfId="0" applyAlignment="1" applyBorder="1" applyFill="1" applyFont="1">
      <alignment horizontal="center" shrinkToFit="0" vertical="center" wrapText="1"/>
    </xf>
    <xf borderId="1" fillId="13" fontId="3" numFmtId="3" xfId="0" applyAlignment="1" applyBorder="1" applyFill="1" applyFont="1" applyNumberFormat="1">
      <alignment horizontal="center" shrinkToFit="0" vertical="center" wrapText="1"/>
    </xf>
    <xf borderId="1" fillId="14" fontId="3" numFmtId="3" xfId="0" applyAlignment="1" applyBorder="1" applyFill="1" applyFont="1" applyNumberFormat="1">
      <alignment horizontal="center" shrinkToFit="0" vertical="center" wrapText="1"/>
    </xf>
    <xf borderId="1" fillId="15" fontId="26" numFmtId="3" xfId="0" applyAlignment="1" applyBorder="1" applyFill="1" applyFont="1" applyNumberFormat="1">
      <alignment horizontal="center" shrinkToFit="0" vertical="center" wrapText="1"/>
    </xf>
    <xf borderId="1" fillId="16" fontId="3" numFmtId="3" xfId="0" applyAlignment="1" applyBorder="1" applyFill="1" applyFont="1" applyNumberFormat="1">
      <alignment horizontal="center" shrinkToFit="0" vertical="center" wrapText="1"/>
    </xf>
    <xf borderId="1" fillId="17" fontId="26" numFmtId="3" xfId="0" applyAlignment="1" applyBorder="1" applyFill="1" applyFont="1" applyNumberFormat="1">
      <alignment horizontal="center" shrinkToFit="0" vertical="center" wrapText="1"/>
    </xf>
    <xf borderId="1" fillId="18" fontId="26" numFmtId="3" xfId="0" applyAlignment="1" applyBorder="1" applyFill="1" applyFont="1" applyNumberFormat="1">
      <alignment horizontal="center" shrinkToFit="0" vertical="center" wrapText="1"/>
    </xf>
    <xf borderId="20" fillId="19" fontId="3" numFmtId="3" xfId="0" applyAlignment="1" applyBorder="1" applyFill="1" applyFont="1" applyNumberFormat="1">
      <alignment horizontal="center" shrinkToFit="0" vertical="center" wrapText="1"/>
    </xf>
    <xf borderId="1" fillId="20" fontId="3" numFmtId="3" xfId="0" applyAlignment="1" applyBorder="1" applyFill="1" applyFont="1" applyNumberFormat="1">
      <alignment horizontal="center" shrinkToFit="0" vertical="center" wrapText="1"/>
    </xf>
    <xf borderId="1" fillId="21" fontId="3" numFmtId="3" xfId="0" applyAlignment="1" applyBorder="1" applyFill="1" applyFont="1" applyNumberFormat="1">
      <alignment horizontal="center" shrinkToFit="0" vertical="center" wrapText="1"/>
    </xf>
    <xf borderId="21" fillId="4" fontId="3" numFmtId="3" xfId="0" applyAlignment="1" applyBorder="1" applyFont="1" applyNumberFormat="1">
      <alignment horizontal="left" vertical="center"/>
    </xf>
    <xf borderId="1" fillId="2" fontId="20" numFmtId="0" xfId="0" applyAlignment="1" applyBorder="1" applyFont="1">
      <alignment horizontal="center" shrinkToFit="0" vertical="center" wrapText="1"/>
    </xf>
    <xf borderId="1" fillId="2" fontId="20" numFmtId="9" xfId="0" applyAlignment="1" applyBorder="1" applyFont="1" applyNumberFormat="1">
      <alignment horizontal="center" shrinkToFit="0" vertical="center" wrapText="1"/>
    </xf>
    <xf borderId="1" fillId="2" fontId="20" numFmtId="164" xfId="0" applyAlignment="1" applyBorder="1" applyFont="1" applyNumberFormat="1">
      <alignment horizontal="right" shrinkToFit="0" vertical="center" wrapText="1"/>
    </xf>
    <xf borderId="3" fillId="7" fontId="3" numFmtId="3" xfId="0" applyAlignment="1" applyBorder="1" applyFont="1" applyNumberFormat="1">
      <alignment horizontal="center" shrinkToFit="0" vertical="center" wrapText="1"/>
    </xf>
    <xf borderId="3" fillId="8" fontId="3" numFmtId="3" xfId="0" applyAlignment="1" applyBorder="1" applyFont="1" applyNumberFormat="1">
      <alignment horizontal="center" shrinkToFit="0" vertical="center" wrapText="1"/>
    </xf>
    <xf borderId="3" fillId="9" fontId="4" numFmtId="0" xfId="0" applyAlignment="1" applyBorder="1" applyFont="1">
      <alignment horizontal="center" shrinkToFit="0" vertical="center" wrapText="1"/>
    </xf>
    <xf borderId="3" fillId="10" fontId="4" numFmtId="0" xfId="0" applyAlignment="1" applyBorder="1" applyFont="1">
      <alignment horizontal="center" shrinkToFit="0" vertical="center" wrapText="1"/>
    </xf>
    <xf borderId="3" fillId="11" fontId="4" numFmtId="0" xfId="0" applyAlignment="1" applyBorder="1" applyFont="1">
      <alignment horizontal="center" shrinkToFit="0" vertical="center" wrapText="1"/>
    </xf>
    <xf borderId="3" fillId="12" fontId="4" numFmtId="0" xfId="0" applyAlignment="1" applyBorder="1" applyFont="1">
      <alignment horizontal="center" shrinkToFit="0" vertical="center" wrapText="1"/>
    </xf>
    <xf borderId="3" fillId="13" fontId="3" numFmtId="3" xfId="0" applyAlignment="1" applyBorder="1" applyFont="1" applyNumberFormat="1">
      <alignment horizontal="center" shrinkToFit="0" vertical="center" wrapText="1"/>
    </xf>
    <xf borderId="3" fillId="14" fontId="3" numFmtId="3" xfId="0" applyAlignment="1" applyBorder="1" applyFont="1" applyNumberFormat="1">
      <alignment horizontal="center" shrinkToFit="0" vertical="center" wrapText="1"/>
    </xf>
    <xf borderId="3" fillId="15" fontId="26" numFmtId="3" xfId="0" applyAlignment="1" applyBorder="1" applyFont="1" applyNumberFormat="1">
      <alignment horizontal="center" shrinkToFit="0" vertical="center" wrapText="1"/>
    </xf>
    <xf borderId="3" fillId="16" fontId="3" numFmtId="3" xfId="0" applyAlignment="1" applyBorder="1" applyFont="1" applyNumberFormat="1">
      <alignment horizontal="center" shrinkToFit="0" vertical="center" wrapText="1"/>
    </xf>
    <xf borderId="3" fillId="17" fontId="26" numFmtId="3" xfId="0" applyAlignment="1" applyBorder="1" applyFont="1" applyNumberFormat="1">
      <alignment horizontal="center" shrinkToFit="0" vertical="center" wrapText="1"/>
    </xf>
    <xf borderId="3" fillId="18" fontId="26" numFmtId="3" xfId="0" applyAlignment="1" applyBorder="1" applyFont="1" applyNumberFormat="1">
      <alignment horizontal="center" shrinkToFit="0" vertical="center" wrapText="1"/>
    </xf>
    <xf borderId="22" fillId="19" fontId="3" numFmtId="3" xfId="0" applyAlignment="1" applyBorder="1" applyFont="1" applyNumberFormat="1">
      <alignment horizontal="center" shrinkToFit="0" vertical="center" wrapText="1"/>
    </xf>
    <xf borderId="3" fillId="20" fontId="3" numFmtId="3" xfId="0" applyAlignment="1" applyBorder="1" applyFont="1" applyNumberFormat="1">
      <alignment horizontal="center" shrinkToFit="0" vertical="center" wrapText="1"/>
    </xf>
    <xf borderId="3" fillId="21" fontId="3" numFmtId="3" xfId="0" applyAlignment="1" applyBorder="1" applyFont="1" applyNumberFormat="1">
      <alignment horizontal="center" shrinkToFit="0" vertical="center" wrapText="1"/>
    </xf>
    <xf borderId="21" fillId="4" fontId="3" numFmtId="0" xfId="0" applyAlignment="1" applyBorder="1" applyFont="1">
      <alignment horizontal="left" vertical="center"/>
    </xf>
    <xf borderId="23" fillId="2" fontId="24" numFmtId="0" xfId="0" applyAlignment="1" applyBorder="1" applyFont="1">
      <alignment horizontal="right" shrinkToFit="0" vertical="center" wrapText="1"/>
    </xf>
    <xf borderId="23" fillId="2" fontId="25" numFmtId="1" xfId="0" applyAlignment="1" applyBorder="1" applyFont="1" applyNumberFormat="1">
      <alignment horizontal="center" shrinkToFit="0" vertical="center" wrapText="1"/>
    </xf>
    <xf borderId="23" fillId="2" fontId="25" numFmtId="164" xfId="0" applyAlignment="1" applyBorder="1" applyFont="1" applyNumberFormat="1">
      <alignment horizontal="right" shrinkToFit="0" vertical="center" wrapText="1"/>
    </xf>
    <xf borderId="1" fillId="4" fontId="4" numFmtId="165" xfId="0" applyAlignment="1" applyBorder="1" applyFont="1" applyNumberFormat="1">
      <alignment horizontal="left" vertical="center"/>
    </xf>
    <xf borderId="3" fillId="7" fontId="3" numFmtId="3" xfId="0" applyAlignment="1" applyBorder="1" applyFont="1" applyNumberFormat="1">
      <alignment horizontal="center" vertical="center"/>
    </xf>
    <xf borderId="3" fillId="22" fontId="3" numFmtId="3" xfId="0" applyAlignment="1" applyBorder="1" applyFill="1" applyFont="1" applyNumberFormat="1">
      <alignment horizontal="center" vertical="center"/>
    </xf>
    <xf borderId="3" fillId="23" fontId="3" numFmtId="3" xfId="0" applyAlignment="1" applyBorder="1" applyFill="1" applyFont="1" applyNumberFormat="1">
      <alignment horizontal="center" vertical="center"/>
    </xf>
    <xf borderId="3" fillId="24" fontId="3" numFmtId="3" xfId="0" applyAlignment="1" applyBorder="1" applyFill="1" applyFont="1" applyNumberFormat="1">
      <alignment horizontal="center" vertical="center"/>
    </xf>
    <xf borderId="3" fillId="25" fontId="3" numFmtId="3" xfId="0" applyAlignment="1" applyBorder="1" applyFill="1" applyFont="1" applyNumberFormat="1">
      <alignment horizontal="center" shrinkToFit="0" vertical="center" wrapText="1"/>
    </xf>
    <xf borderId="3" fillId="26" fontId="3" numFmtId="3" xfId="0" applyAlignment="1" applyBorder="1" applyFill="1" applyFont="1" applyNumberFormat="1">
      <alignment horizontal="center" vertical="center"/>
    </xf>
    <xf borderId="3" fillId="27" fontId="3" numFmtId="3" xfId="0" applyAlignment="1" applyBorder="1" applyFill="1" applyFont="1" applyNumberFormat="1">
      <alignment horizontal="center" vertical="center"/>
    </xf>
    <xf borderId="3" fillId="28" fontId="3" numFmtId="3" xfId="0" applyAlignment="1" applyBorder="1" applyFill="1" applyFont="1" applyNumberFormat="1">
      <alignment horizontal="center" vertical="center"/>
    </xf>
    <xf borderId="3" fillId="29" fontId="3" numFmtId="3" xfId="0" applyAlignment="1" applyBorder="1" applyFill="1" applyFont="1" applyNumberFormat="1">
      <alignment horizontal="center" vertical="center"/>
    </xf>
    <xf borderId="3" fillId="30" fontId="3" numFmtId="3" xfId="0" applyAlignment="1" applyBorder="1" applyFill="1" applyFont="1" applyNumberFormat="1">
      <alignment horizontal="center" vertical="center"/>
    </xf>
    <xf borderId="3" fillId="31" fontId="3" numFmtId="3" xfId="0" applyAlignment="1" applyBorder="1" applyFill="1" applyFont="1" applyNumberFormat="1">
      <alignment horizontal="center" vertical="center"/>
    </xf>
    <xf borderId="3" fillId="32" fontId="3" numFmtId="3" xfId="0" applyAlignment="1" applyBorder="1" applyFill="1" applyFont="1" applyNumberFormat="1">
      <alignment horizontal="center" vertical="center"/>
    </xf>
    <xf borderId="22" fillId="33" fontId="3" numFmtId="3" xfId="0" applyAlignment="1" applyBorder="1" applyFill="1" applyFont="1" applyNumberFormat="1">
      <alignment horizontal="center" vertical="center"/>
    </xf>
    <xf borderId="3" fillId="34" fontId="3" numFmtId="3" xfId="0" applyAlignment="1" applyBorder="1" applyFill="1" applyFont="1" applyNumberFormat="1">
      <alignment horizontal="center" vertical="center"/>
    </xf>
    <xf borderId="3" fillId="35" fontId="3" numFmtId="3" xfId="0" applyAlignment="1" applyBorder="1" applyFill="1" applyFont="1" applyNumberFormat="1">
      <alignment horizontal="center" vertical="center"/>
    </xf>
    <xf borderId="20" fillId="4" fontId="3" numFmtId="0" xfId="0" applyAlignment="1" applyBorder="1" applyFont="1">
      <alignment horizontal="left" vertical="center"/>
    </xf>
    <xf borderId="0" fillId="0" fontId="25" numFmtId="0" xfId="0" applyAlignment="1" applyFont="1">
      <alignment horizontal="right" shrinkToFit="0" vertical="center" wrapText="1"/>
    </xf>
    <xf borderId="1" fillId="36" fontId="4" numFmtId="0" xfId="0" applyAlignment="1" applyBorder="1" applyFill="1" applyFont="1">
      <alignment horizontal="center" shrinkToFit="0" vertical="center" wrapText="1"/>
    </xf>
    <xf borderId="1" fillId="37" fontId="4" numFmtId="0" xfId="0" applyAlignment="1" applyBorder="1" applyFill="1" applyFont="1">
      <alignment horizontal="center" shrinkToFit="0" vertical="center" wrapText="1"/>
    </xf>
    <xf borderId="1" fillId="38" fontId="3" numFmtId="3" xfId="0" applyAlignment="1" applyBorder="1" applyFill="1" applyFont="1" applyNumberFormat="1">
      <alignment horizontal="center" shrinkToFit="0" vertical="center" wrapText="1"/>
    </xf>
    <xf borderId="1" fillId="15" fontId="27" numFmtId="3" xfId="0" applyAlignment="1" applyBorder="1" applyFont="1" applyNumberFormat="1">
      <alignment horizontal="center" shrinkToFit="0" vertical="center" wrapText="1"/>
    </xf>
    <xf borderId="1" fillId="17" fontId="27" numFmtId="3" xfId="0" applyAlignment="1" applyBorder="1" applyFont="1" applyNumberFormat="1">
      <alignment horizontal="center" shrinkToFit="0" vertical="center" wrapText="1"/>
    </xf>
    <xf borderId="1" fillId="39" fontId="26" numFmtId="3" xfId="0" applyAlignment="1" applyBorder="1" applyFill="1" applyFont="1" applyNumberFormat="1">
      <alignment horizontal="center" shrinkToFit="0" vertical="center" wrapText="1"/>
    </xf>
    <xf borderId="1" fillId="18" fontId="27" numFmtId="3" xfId="0" applyAlignment="1" applyBorder="1" applyFont="1" applyNumberFormat="1">
      <alignment horizontal="center" shrinkToFit="0" vertical="center" wrapText="1"/>
    </xf>
    <xf borderId="1" fillId="40" fontId="3" numFmtId="3" xfId="0" applyAlignment="1" applyBorder="1" applyFill="1" applyFont="1" applyNumberFormat="1">
      <alignment horizontal="center" shrinkToFit="0" vertical="center" wrapText="1"/>
    </xf>
    <xf borderId="21" fillId="9" fontId="3" numFmtId="3" xfId="0" applyAlignment="1" applyBorder="1" applyFont="1" applyNumberFormat="1">
      <alignment horizontal="center" shrinkToFit="0" vertical="center" wrapText="1"/>
    </xf>
    <xf borderId="1" fillId="4" fontId="4" numFmtId="0" xfId="0" applyAlignment="1" applyBorder="1" applyFont="1">
      <alignment horizontal="left" readingOrder="0" vertical="center"/>
    </xf>
    <xf borderId="1" fillId="7" fontId="20" numFmtId="0" xfId="0" applyAlignment="1" applyBorder="1" applyFont="1">
      <alignment horizontal="center" readingOrder="0" shrinkToFit="0" vertical="center" wrapText="1"/>
    </xf>
    <xf borderId="1" fillId="8" fontId="20" numFmtId="0" xfId="0" applyAlignment="1" applyBorder="1" applyFont="1">
      <alignment horizontal="center" readingOrder="0" shrinkToFit="0" vertical="center" wrapText="1"/>
    </xf>
    <xf borderId="1" fillId="36" fontId="13" numFmtId="0" xfId="0" applyAlignment="1" applyBorder="1" applyFont="1">
      <alignment horizontal="center" readingOrder="0" shrinkToFit="0" vertical="center" wrapText="1"/>
    </xf>
    <xf borderId="1" fillId="37" fontId="13" numFmtId="0" xfId="0" applyAlignment="1" applyBorder="1" applyFont="1">
      <alignment horizontal="center" readingOrder="0" shrinkToFit="0" vertical="center" wrapText="1"/>
    </xf>
    <xf borderId="1" fillId="38" fontId="20" numFmtId="0" xfId="0" applyAlignment="1" applyBorder="1" applyFont="1">
      <alignment horizontal="center" readingOrder="0" shrinkToFit="0" vertical="center" wrapText="1"/>
    </xf>
    <xf borderId="1" fillId="14" fontId="20" numFmtId="0" xfId="0" applyAlignment="1" applyBorder="1" applyFont="1">
      <alignment horizontal="center" readingOrder="0" shrinkToFit="0" vertical="center" wrapText="1"/>
    </xf>
    <xf borderId="1" fillId="15" fontId="17" numFmtId="0" xfId="0" applyAlignment="1" applyBorder="1" applyFont="1">
      <alignment horizontal="center" readingOrder="0" shrinkToFit="0" vertical="center" wrapText="1"/>
    </xf>
    <xf borderId="1" fillId="16" fontId="3" numFmtId="3" xfId="0" applyAlignment="1" applyBorder="1" applyFont="1" applyNumberFormat="1">
      <alignment horizontal="center" readingOrder="0" shrinkToFit="0" vertical="center" wrapText="1"/>
    </xf>
    <xf borderId="1" fillId="17" fontId="17" numFmtId="3" xfId="0" applyAlignment="1" applyBorder="1" applyFont="1" applyNumberFormat="1">
      <alignment horizontal="center" readingOrder="0" shrinkToFit="0" vertical="center" wrapText="1"/>
    </xf>
    <xf borderId="1" fillId="39" fontId="17" numFmtId="3" xfId="0" applyAlignment="1" applyBorder="1" applyFont="1" applyNumberFormat="1">
      <alignment horizontal="center" readingOrder="0" shrinkToFit="0" vertical="center" wrapText="1"/>
    </xf>
    <xf borderId="1" fillId="18" fontId="17" numFmtId="0" xfId="0" applyAlignment="1" applyBorder="1" applyFont="1">
      <alignment horizontal="center" readingOrder="0" shrinkToFit="0" vertical="center" wrapText="1"/>
    </xf>
    <xf borderId="1" fillId="40" fontId="20" numFmtId="0" xfId="0" applyAlignment="1" applyBorder="1" applyFont="1">
      <alignment horizontal="center" readingOrder="0" shrinkToFit="0" vertical="center" wrapText="1"/>
    </xf>
    <xf borderId="20" fillId="19" fontId="3" numFmtId="0" xfId="0" applyAlignment="1" applyBorder="1" applyFont="1">
      <alignment horizontal="center" readingOrder="0" shrinkToFit="0" vertical="center" wrapText="1"/>
    </xf>
    <xf borderId="1" fillId="20" fontId="20" numFmtId="0" xfId="0" applyAlignment="1" applyBorder="1" applyFont="1">
      <alignment horizontal="center" readingOrder="0" shrinkToFit="0" vertical="center" wrapText="1"/>
    </xf>
    <xf borderId="1" fillId="21" fontId="20" numFmtId="3" xfId="0" applyAlignment="1" applyBorder="1" applyFont="1" applyNumberFormat="1">
      <alignment horizontal="center" readingOrder="0" shrinkToFit="0" vertical="center" wrapText="1"/>
    </xf>
    <xf borderId="1" fillId="9" fontId="20" numFmtId="3" xfId="0" applyAlignment="1" applyBorder="1" applyFont="1" applyNumberFormat="1">
      <alignment horizontal="center" readingOrder="0" shrinkToFit="0" vertical="center" wrapText="1"/>
    </xf>
    <xf borderId="1" fillId="2" fontId="25" numFmtId="0" xfId="0" applyAlignment="1" applyBorder="1" applyFont="1">
      <alignment horizontal="right" shrinkToFit="0" vertical="center" wrapText="1"/>
    </xf>
    <xf borderId="1" fillId="7" fontId="3" numFmtId="166" xfId="0" applyAlignment="1" applyBorder="1" applyFont="1" applyNumberFormat="1">
      <alignment horizontal="center" shrinkToFit="0" vertical="center" wrapText="1"/>
    </xf>
    <xf borderId="1" fillId="8" fontId="3" numFmtId="166" xfId="0" applyAlignment="1" applyBorder="1" applyFont="1" applyNumberFormat="1">
      <alignment horizontal="center" shrinkToFit="0" vertical="center" wrapText="1"/>
    </xf>
    <xf borderId="1" fillId="37" fontId="4" numFmtId="166" xfId="0" applyAlignment="1" applyBorder="1" applyFont="1" applyNumberFormat="1">
      <alignment horizontal="center" shrinkToFit="0" vertical="center" wrapText="1"/>
    </xf>
    <xf borderId="1" fillId="38" fontId="3" numFmtId="167" xfId="0" applyAlignment="1" applyBorder="1" applyFont="1" applyNumberFormat="1">
      <alignment horizontal="center" shrinkToFit="0" vertical="center" wrapText="1"/>
    </xf>
    <xf borderId="1" fillId="14" fontId="3" numFmtId="166" xfId="0" applyAlignment="1" applyBorder="1" applyFont="1" applyNumberFormat="1">
      <alignment horizontal="center" shrinkToFit="0" vertical="center" wrapText="1"/>
    </xf>
    <xf borderId="1" fillId="15" fontId="27" numFmtId="167" xfId="0" applyAlignment="1" applyBorder="1" applyFont="1" applyNumberFormat="1">
      <alignment horizontal="center" shrinkToFit="0" vertical="center" wrapText="1"/>
    </xf>
    <xf borderId="1" fillId="39" fontId="27" numFmtId="3" xfId="0" applyAlignment="1" applyBorder="1" applyFont="1" applyNumberFormat="1">
      <alignment horizontal="center" shrinkToFit="0" vertical="center" wrapText="1"/>
    </xf>
    <xf borderId="1" fillId="18" fontId="27" numFmtId="166" xfId="0" applyAlignment="1" applyBorder="1" applyFont="1" applyNumberFormat="1">
      <alignment horizontal="center" shrinkToFit="0" vertical="center" wrapText="1"/>
    </xf>
    <xf borderId="1" fillId="40" fontId="3" numFmtId="166" xfId="0" applyAlignment="1" applyBorder="1" applyFont="1" applyNumberFormat="1">
      <alignment horizontal="center" shrinkToFit="0" vertical="center" wrapText="1"/>
    </xf>
    <xf borderId="20" fillId="19" fontId="3" numFmtId="166" xfId="0" applyAlignment="1" applyBorder="1" applyFont="1" applyNumberFormat="1">
      <alignment horizontal="center" shrinkToFit="0" vertical="center" wrapText="1"/>
    </xf>
    <xf borderId="1" fillId="20" fontId="3" numFmtId="167" xfId="0" applyAlignment="1" applyBorder="1" applyFont="1" applyNumberFormat="1">
      <alignment horizontal="center" shrinkToFit="0" vertical="center" wrapText="1"/>
    </xf>
    <xf borderId="1" fillId="22" fontId="3" numFmtId="3" xfId="0" applyAlignment="1" applyBorder="1" applyFont="1" applyNumberFormat="1">
      <alignment horizontal="center" shrinkToFit="0" vertical="center" wrapText="1"/>
    </xf>
    <xf borderId="1" fillId="24" fontId="3" numFmtId="3" xfId="0" applyAlignment="1" applyBorder="1" applyFont="1" applyNumberFormat="1">
      <alignment horizontal="center" shrinkToFit="0" vertical="center" wrapText="1"/>
    </xf>
    <xf borderId="1" fillId="26" fontId="3" numFmtId="3" xfId="0" applyAlignment="1" applyBorder="1" applyFont="1" applyNumberFormat="1">
      <alignment horizontal="center" shrinkToFit="0" vertical="center" wrapText="1"/>
    </xf>
    <xf borderId="1" fillId="27" fontId="3" numFmtId="3" xfId="0" applyAlignment="1" applyBorder="1" applyFont="1" applyNumberFormat="1">
      <alignment horizontal="center" shrinkToFit="0" vertical="center" wrapText="1"/>
    </xf>
    <xf borderId="1" fillId="28" fontId="3" numFmtId="3" xfId="0" applyAlignment="1" applyBorder="1" applyFont="1" applyNumberFormat="1">
      <alignment horizontal="center" shrinkToFit="0" vertical="center" wrapText="1"/>
    </xf>
    <xf borderId="1" fillId="29" fontId="26" numFmtId="3" xfId="0" applyAlignment="1" applyBorder="1" applyFont="1" applyNumberFormat="1">
      <alignment horizontal="center" shrinkToFit="0" vertical="center" wrapText="1"/>
    </xf>
    <xf borderId="1" fillId="30" fontId="3" numFmtId="3" xfId="0" applyAlignment="1" applyBorder="1" applyFont="1" applyNumberFormat="1">
      <alignment horizontal="center" shrinkToFit="0" vertical="center" wrapText="1"/>
    </xf>
    <xf borderId="1" fillId="31" fontId="26" numFmtId="3" xfId="0" applyAlignment="1" applyBorder="1" applyFont="1" applyNumberFormat="1">
      <alignment horizontal="center" shrinkToFit="0" vertical="center" wrapText="1"/>
    </xf>
    <xf borderId="1" fillId="41" fontId="26" numFmtId="3" xfId="0" applyAlignment="1" applyBorder="1" applyFill="1" applyFont="1" applyNumberFormat="1">
      <alignment horizontal="center" shrinkToFit="0" vertical="center" wrapText="1"/>
    </xf>
    <xf borderId="1" fillId="32" fontId="27" numFmtId="3" xfId="0" applyAlignment="1" applyBorder="1" applyFont="1" applyNumberFormat="1">
      <alignment horizontal="center" shrinkToFit="0" vertical="center" wrapText="1"/>
    </xf>
    <xf borderId="1" fillId="42" fontId="3" numFmtId="3" xfId="0" applyAlignment="1" applyBorder="1" applyFill="1" applyFont="1" applyNumberFormat="1">
      <alignment horizontal="center" shrinkToFit="0" vertical="center" wrapText="1"/>
    </xf>
    <xf borderId="20" fillId="33" fontId="3" numFmtId="3" xfId="0" applyAlignment="1" applyBorder="1" applyFont="1" applyNumberFormat="1">
      <alignment horizontal="center" shrinkToFit="0" vertical="center" wrapText="1"/>
    </xf>
    <xf borderId="1" fillId="34" fontId="3" numFmtId="3" xfId="0" applyAlignment="1" applyBorder="1" applyFont="1" applyNumberFormat="1">
      <alignment horizontal="center" shrinkToFit="0" vertical="center" wrapText="1"/>
    </xf>
    <xf borderId="1" fillId="35" fontId="3" numFmtId="3" xfId="0" applyAlignment="1" applyBorder="1" applyFont="1" applyNumberFormat="1">
      <alignment horizontal="center" shrinkToFit="0" vertical="center" wrapText="1"/>
    </xf>
    <xf borderId="21" fillId="23" fontId="3" numFmtId="3" xfId="0" applyAlignment="1" applyBorder="1" applyFont="1" applyNumberFormat="1">
      <alignment horizontal="center" shrinkToFit="0" vertical="center" wrapText="1"/>
    </xf>
    <xf borderId="23" fillId="2" fontId="25" numFmtId="164" xfId="0" applyAlignment="1" applyBorder="1" applyFont="1" applyNumberFormat="1">
      <alignment horizontal="center" shrinkToFit="0" vertical="center" wrapText="1"/>
    </xf>
    <xf borderId="24" fillId="33" fontId="3" numFmtId="3" xfId="0" applyAlignment="1" applyBorder="1" applyFont="1" applyNumberFormat="1">
      <alignment horizontal="center" shrinkToFit="0" vertical="center" wrapText="1"/>
    </xf>
    <xf borderId="25" fillId="34" fontId="3" numFmtId="3" xfId="0" applyAlignment="1" applyBorder="1" applyFont="1" applyNumberFormat="1">
      <alignment horizontal="center" shrinkToFit="0" vertical="center" wrapText="1"/>
    </xf>
    <xf borderId="25" fillId="35" fontId="3" numFmtId="3" xfId="0" applyAlignment="1" applyBorder="1" applyFont="1" applyNumberFormat="1">
      <alignment horizontal="center" shrinkToFit="0" vertical="center" wrapText="1"/>
    </xf>
    <xf borderId="26" fillId="23" fontId="3" numFmtId="3" xfId="0" applyAlignment="1" applyBorder="1" applyFont="1" applyNumberFormat="1">
      <alignment horizontal="center" shrinkToFit="0" vertical="center" wrapText="1"/>
    </xf>
    <xf borderId="0" fillId="0" fontId="20" numFmtId="0" xfId="0" applyAlignment="1" applyFont="1">
      <alignment horizontal="right" shrinkToFit="0" vertical="center" wrapText="1"/>
    </xf>
    <xf borderId="1" fillId="4" fontId="1" numFmtId="0" xfId="0" applyAlignment="1" applyBorder="1" applyFont="1">
      <alignment shrinkToFit="0" vertical="center" wrapText="1"/>
    </xf>
    <xf borderId="1" fillId="4" fontId="10" numFmtId="0" xfId="0" applyAlignment="1" applyBorder="1" applyFont="1">
      <alignment horizontal="right" vertical="center"/>
    </xf>
    <xf borderId="1" fillId="4" fontId="22" numFmtId="0" xfId="0" applyAlignment="1" applyBorder="1" applyFont="1">
      <alignment horizontal="left" vertical="center"/>
    </xf>
    <xf borderId="1" fillId="4" fontId="22" numFmtId="164" xfId="0" applyAlignment="1" applyBorder="1" applyFont="1" applyNumberFormat="1">
      <alignment horizontal="left" vertical="center"/>
    </xf>
    <xf borderId="1" fillId="4" fontId="28" numFmtId="0" xfId="0" applyAlignment="1" applyBorder="1" applyFont="1">
      <alignment shrinkToFit="0" vertical="center" wrapText="1"/>
    </xf>
    <xf borderId="1" fillId="4" fontId="3" numFmtId="0" xfId="0" applyBorder="1" applyFont="1"/>
    <xf borderId="1" fillId="4" fontId="1" numFmtId="0" xfId="0" applyBorder="1" applyFont="1"/>
    <xf borderId="1" fillId="6" fontId="22" numFmtId="0" xfId="0" applyAlignment="1" applyBorder="1" applyFont="1">
      <alignment horizontal="left" vertical="center"/>
    </xf>
    <xf borderId="1" fillId="6" fontId="22" numFmtId="164" xfId="0" applyAlignment="1" applyBorder="1" applyFont="1" applyNumberFormat="1">
      <alignment horizontal="left" vertical="center"/>
    </xf>
    <xf borderId="1" fillId="2" fontId="28" numFmtId="0" xfId="0" applyAlignment="1" applyBorder="1" applyFont="1">
      <alignment shrinkToFit="0" vertical="center" wrapText="1"/>
    </xf>
    <xf borderId="1" fillId="4" fontId="20" numFmtId="0" xfId="0" applyAlignment="1" applyBorder="1" applyFont="1">
      <alignment horizontal="right" shrinkToFit="0" vertical="center" wrapText="1"/>
    </xf>
    <xf borderId="1" fillId="4" fontId="20" numFmtId="0" xfId="0" applyAlignment="1" applyBorder="1" applyFont="1">
      <alignment horizontal="center" shrinkToFit="0" vertical="center" wrapText="1"/>
    </xf>
    <xf borderId="1" fillId="4" fontId="20" numFmtId="164" xfId="0" applyAlignment="1" applyBorder="1" applyFont="1" applyNumberFormat="1">
      <alignment horizontal="right" shrinkToFit="0" vertical="center" wrapText="1"/>
    </xf>
    <xf borderId="1" fillId="2" fontId="1" numFmtId="168" xfId="0" applyAlignment="1" applyBorder="1" applyFont="1" applyNumberFormat="1">
      <alignment shrinkToFit="0" vertical="center" wrapText="1"/>
    </xf>
    <xf borderId="1" fillId="4" fontId="20" numFmtId="9" xfId="0" applyAlignment="1" applyBorder="1" applyFont="1" applyNumberFormat="1">
      <alignment horizontal="center" shrinkToFit="0" vertical="center" wrapText="1"/>
    </xf>
    <xf borderId="1" fillId="6" fontId="29" numFmtId="0" xfId="0" applyAlignment="1" applyBorder="1" applyFont="1">
      <alignment horizontal="center" shrinkToFit="0" vertical="center" wrapText="1"/>
    </xf>
    <xf borderId="1" fillId="6" fontId="30" numFmtId="0" xfId="0" applyAlignment="1" applyBorder="1" applyFont="1">
      <alignment horizontal="center" shrinkToFit="0" vertical="center" wrapText="1"/>
    </xf>
    <xf borderId="1" fillId="6" fontId="31" numFmtId="0" xfId="0" applyAlignment="1" applyBorder="1" applyFont="1">
      <alignment horizontal="center" shrinkToFit="0" vertical="center" wrapText="1"/>
    </xf>
    <xf borderId="1" fillId="6" fontId="31" numFmtId="164" xfId="0" applyAlignment="1" applyBorder="1" applyFont="1" applyNumberFormat="1">
      <alignment horizontal="right" shrinkToFit="0" vertical="center" wrapText="1"/>
    </xf>
    <xf borderId="1" fillId="2" fontId="28" numFmtId="0" xfId="0" applyAlignment="1" applyBorder="1" applyFont="1">
      <alignment horizontal="center" shrinkToFit="0" vertical="center" wrapText="1"/>
    </xf>
    <xf borderId="1" fillId="2" fontId="25" numFmtId="0" xfId="0" applyAlignment="1" applyBorder="1" applyFont="1">
      <alignment horizontal="center" shrinkToFit="0" vertical="center" wrapText="1"/>
    </xf>
    <xf borderId="1" fillId="2" fontId="25" numFmtId="164" xfId="0" applyAlignment="1" applyBorder="1" applyFont="1" applyNumberFormat="1">
      <alignment horizontal="center" shrinkToFit="0" vertical="center" wrapText="1"/>
    </xf>
    <xf borderId="1" fillId="2" fontId="32" numFmtId="0" xfId="0" applyAlignment="1" applyBorder="1" applyFont="1">
      <alignment vertical="center"/>
    </xf>
    <xf borderId="1" fillId="2" fontId="20" numFmtId="0" xfId="0" applyAlignment="1" applyBorder="1" applyFont="1">
      <alignment horizontal="left" vertical="center"/>
    </xf>
    <xf borderId="1" fillId="2" fontId="19" numFmtId="164" xfId="0" applyAlignment="1" applyBorder="1" applyFont="1" applyNumberFormat="1">
      <alignment horizontal="right" shrinkToFit="0" vertical="center" wrapText="1"/>
    </xf>
    <xf borderId="1" fillId="2" fontId="25" numFmtId="0" xfId="0" applyAlignment="1" applyBorder="1" applyFont="1">
      <alignment vertical="center"/>
    </xf>
    <xf borderId="1" fillId="2" fontId="23" numFmtId="0" xfId="0" applyAlignment="1" applyBorder="1" applyFont="1">
      <alignment shrinkToFit="0" vertical="center" wrapText="1"/>
    </xf>
    <xf borderId="1" fillId="2" fontId="32" numFmtId="0" xfId="0" applyAlignment="1" applyBorder="1" applyFont="1">
      <alignment shrinkToFit="0" vertical="center" wrapText="1"/>
    </xf>
    <xf borderId="1" fillId="2" fontId="25" numFmtId="164" xfId="0" applyAlignment="1" applyBorder="1" applyFont="1" applyNumberFormat="1">
      <alignment vertical="center"/>
    </xf>
    <xf borderId="27" fillId="2" fontId="25" numFmtId="0" xfId="0" applyAlignment="1" applyBorder="1" applyFont="1">
      <alignment vertical="center"/>
    </xf>
    <xf borderId="28" fillId="2" fontId="23" numFmtId="0" xfId="0" applyAlignment="1" applyBorder="1" applyFont="1">
      <alignment shrinkToFit="0" vertical="center" wrapText="1"/>
    </xf>
    <xf borderId="29" fillId="2" fontId="32" numFmtId="0" xfId="0" applyAlignment="1" applyBorder="1" applyFont="1">
      <alignment shrinkToFit="0" vertical="center" wrapText="1"/>
    </xf>
    <xf borderId="5" fillId="2" fontId="25" numFmtId="164" xfId="0" applyAlignment="1" applyBorder="1" applyFont="1" applyNumberFormat="1">
      <alignment vertical="center"/>
    </xf>
    <xf borderId="30" fillId="2" fontId="20" numFmtId="0" xfId="0" applyAlignment="1" applyBorder="1" applyFont="1">
      <alignment vertical="center"/>
    </xf>
    <xf borderId="31" fillId="2" fontId="20" numFmtId="0" xfId="0" applyAlignment="1" applyBorder="1" applyFont="1">
      <alignment shrinkToFit="0" vertical="center" wrapText="1"/>
    </xf>
    <xf borderId="32" fillId="2" fontId="32" numFmtId="0" xfId="0" applyAlignment="1" applyBorder="1" applyFont="1">
      <alignment shrinkToFit="0" vertical="center" wrapText="1"/>
    </xf>
    <xf borderId="5" fillId="0" fontId="33" numFmtId="164" xfId="0" applyAlignment="1" applyBorder="1" applyFont="1" applyNumberFormat="1">
      <alignment horizontal="center"/>
    </xf>
    <xf borderId="0" fillId="0" fontId="33" numFmtId="0" xfId="0" applyAlignment="1" applyFont="1">
      <alignment horizontal="center"/>
    </xf>
    <xf borderId="2" fillId="2" fontId="3" numFmtId="0" xfId="0" applyAlignment="1" applyBorder="1" applyFont="1">
      <alignment horizontal="right" vertical="center"/>
    </xf>
    <xf borderId="1" fillId="2" fontId="4" numFmtId="0" xfId="0" applyAlignment="1" applyBorder="1" applyFont="1">
      <alignment horizontal="left" vertical="center"/>
    </xf>
    <xf borderId="0" fillId="0" fontId="3" numFmtId="0" xfId="0" applyFont="1"/>
    <xf borderId="33" fillId="2" fontId="20" numFmtId="0" xfId="0" applyAlignment="1" applyBorder="1" applyFont="1">
      <alignment vertical="center"/>
    </xf>
    <xf borderId="34" fillId="2" fontId="20" numFmtId="0" xfId="0" applyAlignment="1" applyBorder="1" applyFont="1">
      <alignment shrinkToFit="0" vertical="center" wrapText="1"/>
    </xf>
    <xf borderId="35" fillId="2" fontId="32" numFmtId="0" xfId="0" applyAlignment="1" applyBorder="1" applyFont="1">
      <alignment shrinkToFit="0" vertical="center" wrapText="1"/>
    </xf>
    <xf borderId="36" fillId="2" fontId="34" numFmtId="164" xfId="0" applyAlignment="1" applyBorder="1" applyFont="1" applyNumberFormat="1">
      <alignment shrinkToFit="0" vertical="center" wrapText="1"/>
    </xf>
    <xf borderId="1" fillId="2" fontId="3" numFmtId="0" xfId="0" applyAlignment="1" applyBorder="1" applyFont="1">
      <alignment horizontal="left" vertical="center"/>
    </xf>
    <xf borderId="37" fillId="0" fontId="18" numFmtId="0" xfId="0" applyBorder="1" applyFont="1"/>
    <xf borderId="38" fillId="4" fontId="4" numFmtId="0" xfId="0" applyAlignment="1" applyBorder="1" applyFont="1">
      <alignment vertical="top"/>
    </xf>
    <xf borderId="39" fillId="4" fontId="13" numFmtId="0" xfId="0" applyBorder="1" applyFont="1"/>
    <xf borderId="40" fillId="4" fontId="14" numFmtId="0" xfId="0" applyBorder="1" applyFont="1"/>
    <xf borderId="41" fillId="0" fontId="18" numFmtId="0" xfId="0" applyBorder="1" applyFont="1"/>
    <xf borderId="42" fillId="2" fontId="34" numFmtId="0" xfId="0" applyAlignment="1" applyBorder="1" applyFont="1">
      <alignment vertical="center"/>
    </xf>
    <xf borderId="42" fillId="2" fontId="34" numFmtId="164" xfId="0" applyAlignment="1" applyBorder="1" applyFont="1" applyNumberFormat="1">
      <alignment vertical="center"/>
    </xf>
    <xf borderId="1" fillId="2" fontId="34" numFmtId="0" xfId="0" applyAlignment="1" applyBorder="1" applyFont="1">
      <alignment vertical="center"/>
    </xf>
    <xf borderId="1" fillId="2" fontId="3" numFmtId="0" xfId="0" applyAlignment="1" applyBorder="1" applyFont="1">
      <alignment vertical="center"/>
    </xf>
    <xf borderId="1" fillId="2" fontId="34" numFmtId="164" xfId="0" applyAlignment="1" applyBorder="1" applyFont="1" applyNumberFormat="1">
      <alignment vertical="center"/>
    </xf>
    <xf borderId="3" fillId="2" fontId="34" numFmtId="0" xfId="0" applyAlignment="1" applyBorder="1" applyFont="1">
      <alignment vertical="center"/>
    </xf>
    <xf borderId="3" fillId="2" fontId="34" numFmtId="164" xfId="0" applyAlignment="1" applyBorder="1" applyFont="1" applyNumberFormat="1">
      <alignment vertical="center"/>
    </xf>
    <xf borderId="0" fillId="0" fontId="35" numFmtId="0" xfId="0" applyAlignment="1" applyFont="1">
      <alignment horizontal="left" vertical="center"/>
    </xf>
    <xf borderId="43" fillId="2" fontId="13" numFmtId="0" xfId="0" applyAlignment="1" applyBorder="1" applyFont="1">
      <alignment horizontal="left" shrinkToFit="0" vertical="top" wrapText="1"/>
    </xf>
    <xf borderId="44" fillId="0" fontId="18" numFmtId="0" xfId="0" applyBorder="1" applyFont="1"/>
    <xf borderId="45" fillId="0" fontId="18" numFmtId="0" xfId="0" applyBorder="1" applyFont="1"/>
    <xf borderId="1" fillId="2" fontId="13" numFmtId="0" xfId="0" applyAlignment="1" applyBorder="1" applyFont="1">
      <alignment horizontal="left" shrinkToFit="0" vertical="top" wrapText="1"/>
    </xf>
    <xf borderId="46" fillId="0" fontId="18" numFmtId="0" xfId="0" applyBorder="1" applyFont="1"/>
    <xf borderId="47" fillId="0" fontId="18" numFmtId="0" xfId="0" applyBorder="1" applyFont="1"/>
    <xf borderId="48" fillId="0" fontId="18" numFmtId="0" xfId="0" applyBorder="1" applyFont="1"/>
    <xf borderId="49" fillId="0" fontId="18" numFmtId="0" xfId="0" applyBorder="1" applyFont="1"/>
    <xf borderId="50" fillId="0" fontId="18" numFmtId="0" xfId="0" applyBorder="1" applyFont="1"/>
    <xf borderId="1" fillId="2" fontId="13" numFmtId="164" xfId="0" applyAlignment="1" applyBorder="1" applyFont="1" applyNumberFormat="1">
      <alignment horizontal="left" shrinkToFit="0" vertical="top" wrapText="1"/>
    </xf>
    <xf borderId="51" fillId="0" fontId="3" numFmtId="0" xfId="0" applyAlignment="1" applyBorder="1" applyFont="1">
      <alignment horizontal="right" vertical="center"/>
    </xf>
    <xf borderId="0" fillId="0" fontId="4" numFmtId="0" xfId="0" applyAlignment="1" applyFont="1">
      <alignment horizontal="left" vertical="center"/>
    </xf>
    <xf borderId="0" fillId="0" fontId="3" numFmtId="0" xfId="0" applyAlignment="1" applyFont="1">
      <alignment horizontal="left" vertical="center"/>
    </xf>
    <xf borderId="0" fillId="0" fontId="1" numFmtId="0" xfId="0" applyAlignment="1" applyFont="1">
      <alignment vertical="center"/>
    </xf>
    <xf borderId="0" fillId="0" fontId="1" numFmtId="164" xfId="0" applyAlignment="1" applyFont="1" applyNumberFormat="1">
      <alignment vertical="center"/>
    </xf>
    <xf borderId="0" fillId="0" fontId="3" numFmtId="0" xfId="0" applyAlignment="1" applyFont="1">
      <alignment vertical="center"/>
    </xf>
    <xf borderId="0" fillId="0" fontId="36" numFmtId="164" xfId="0" applyFont="1" applyNumberFormat="1"/>
    <xf borderId="1" fillId="43" fontId="27" numFmtId="0" xfId="0" applyAlignment="1" applyBorder="1" applyFill="1" applyFont="1">
      <alignment horizontal="left" vertical="center"/>
    </xf>
    <xf borderId="1" fillId="44" fontId="27" numFmtId="2" xfId="0" applyAlignment="1" applyBorder="1" applyFill="1" applyFont="1" applyNumberFormat="1">
      <alignment horizontal="left" vertical="center"/>
    </xf>
    <xf borderId="1" fillId="43" fontId="26" numFmtId="2" xfId="0" applyAlignment="1" applyBorder="1" applyFont="1" applyNumberFormat="1">
      <alignment horizontal="left" vertical="center"/>
    </xf>
    <xf borderId="1" fillId="43" fontId="37" numFmtId="2" xfId="0" applyAlignment="1" applyBorder="1" applyFont="1" applyNumberFormat="1">
      <alignment horizontal="left" vertical="center"/>
    </xf>
    <xf borderId="1" fillId="43" fontId="26" numFmtId="3" xfId="0" applyAlignment="1" applyBorder="1" applyFont="1" applyNumberFormat="1">
      <alignment horizontal="left" vertical="center"/>
    </xf>
    <xf borderId="1" fillId="43" fontId="27" numFmtId="2" xfId="0" applyAlignment="1" applyBorder="1" applyFont="1" applyNumberFormat="1">
      <alignment horizontal="left" vertical="center"/>
    </xf>
    <xf borderId="1" fillId="43" fontId="7" numFmtId="169" xfId="0" applyAlignment="1" applyBorder="1" applyFont="1" applyNumberFormat="1">
      <alignment horizontal="right" vertical="center"/>
    </xf>
    <xf borderId="1" fillId="7" fontId="3" numFmtId="3" xfId="0" applyAlignment="1" applyBorder="1" applyFont="1" applyNumberFormat="1">
      <alignment horizontal="center" vertical="center"/>
    </xf>
    <xf borderId="1" fillId="22" fontId="3" numFmtId="3" xfId="0" applyAlignment="1" applyBorder="1" applyFont="1" applyNumberFormat="1">
      <alignment horizontal="center" vertical="center"/>
    </xf>
    <xf borderId="1" fillId="23" fontId="3" numFmtId="3" xfId="0" applyAlignment="1" applyBorder="1" applyFont="1" applyNumberFormat="1">
      <alignment horizontal="center" vertical="center"/>
    </xf>
    <xf borderId="1" fillId="24" fontId="3" numFmtId="3" xfId="0" applyAlignment="1" applyBorder="1" applyFont="1" applyNumberFormat="1">
      <alignment horizontal="center" vertical="center"/>
    </xf>
    <xf borderId="1" fillId="25" fontId="3" numFmtId="3" xfId="0" applyAlignment="1" applyBorder="1" applyFont="1" applyNumberFormat="1">
      <alignment horizontal="center" vertical="center"/>
    </xf>
    <xf borderId="1" fillId="26" fontId="3" numFmtId="3" xfId="0" applyAlignment="1" applyBorder="1" applyFont="1" applyNumberFormat="1">
      <alignment horizontal="center" vertical="center"/>
    </xf>
    <xf borderId="1" fillId="27" fontId="3" numFmtId="3" xfId="0" applyAlignment="1" applyBorder="1" applyFont="1" applyNumberFormat="1">
      <alignment horizontal="center" vertical="center"/>
    </xf>
    <xf borderId="1" fillId="28" fontId="3" numFmtId="3" xfId="0" applyAlignment="1" applyBorder="1" applyFont="1" applyNumberFormat="1">
      <alignment horizontal="center" vertical="center"/>
    </xf>
    <xf borderId="1" fillId="29" fontId="3" numFmtId="3" xfId="0" applyAlignment="1" applyBorder="1" applyFont="1" applyNumberFormat="1">
      <alignment horizontal="center" vertical="center"/>
    </xf>
    <xf borderId="1" fillId="30" fontId="3" numFmtId="3" xfId="0" applyAlignment="1" applyBorder="1" applyFont="1" applyNumberFormat="1">
      <alignment horizontal="center" vertical="center"/>
    </xf>
    <xf borderId="1" fillId="31" fontId="3" numFmtId="3" xfId="0" applyAlignment="1" applyBorder="1" applyFont="1" applyNumberFormat="1">
      <alignment horizontal="center" vertical="center"/>
    </xf>
    <xf borderId="1" fillId="31" fontId="27" numFmtId="3" xfId="0" applyAlignment="1" applyBorder="1" applyFont="1" applyNumberFormat="1">
      <alignment horizontal="center" shrinkToFit="0" vertical="center" wrapText="1"/>
    </xf>
    <xf borderId="1" fillId="32" fontId="27" numFmtId="3" xfId="0" applyAlignment="1" applyBorder="1" applyFont="1" applyNumberFormat="1">
      <alignment horizontal="center" vertical="center"/>
    </xf>
    <xf borderId="1" fillId="33" fontId="3" numFmtId="3" xfId="0" applyAlignment="1" applyBorder="1" applyFont="1" applyNumberFormat="1">
      <alignment horizontal="center" vertical="center"/>
    </xf>
    <xf borderId="1" fillId="34" fontId="3" numFmtId="3" xfId="0" applyAlignment="1" applyBorder="1" applyFont="1" applyNumberFormat="1">
      <alignment horizontal="center" vertical="center"/>
    </xf>
    <xf borderId="1" fillId="35" fontId="3" numFmtId="3" xfId="0" applyAlignment="1" applyBorder="1" applyFont="1" applyNumberFormat="1">
      <alignment horizontal="center" vertical="center"/>
    </xf>
    <xf borderId="1" fillId="45" fontId="3" numFmtId="3" xfId="0" applyAlignment="1" applyBorder="1" applyFill="1" applyFont="1" applyNumberFormat="1">
      <alignment horizontal="center" shrinkToFit="0" vertical="center" wrapText="1"/>
    </xf>
    <xf borderId="1" fillId="43" fontId="26" numFmtId="0" xfId="0" applyAlignment="1" applyBorder="1" applyFont="1">
      <alignment horizontal="left" vertical="center"/>
    </xf>
    <xf borderId="1" fillId="43" fontId="26" numFmtId="0" xfId="0" applyAlignment="1" applyBorder="1" applyFont="1">
      <alignment horizontal="center" vertical="center"/>
    </xf>
    <xf borderId="1" fillId="7" fontId="3" numFmtId="3" xfId="0" applyAlignment="1" applyBorder="1" applyFont="1" applyNumberFormat="1">
      <alignment horizontal="left" vertical="center"/>
    </xf>
    <xf borderId="1" fillId="22" fontId="3" numFmtId="3" xfId="0" applyAlignment="1" applyBorder="1" applyFont="1" applyNumberFormat="1">
      <alignment horizontal="left" vertical="center"/>
    </xf>
    <xf borderId="1" fillId="23" fontId="3" numFmtId="3" xfId="0" applyAlignment="1" applyBorder="1" applyFont="1" applyNumberFormat="1">
      <alignment horizontal="left" vertical="center"/>
    </xf>
    <xf borderId="1" fillId="24" fontId="3" numFmtId="3" xfId="0" applyAlignment="1" applyBorder="1" applyFont="1" applyNumberFormat="1">
      <alignment horizontal="left" vertical="center"/>
    </xf>
    <xf borderId="1" fillId="25" fontId="3" numFmtId="3" xfId="0" applyAlignment="1" applyBorder="1" applyFont="1" applyNumberFormat="1">
      <alignment horizontal="left" vertical="center"/>
    </xf>
    <xf borderId="1" fillId="26" fontId="3" numFmtId="3" xfId="0" applyAlignment="1" applyBorder="1" applyFont="1" applyNumberFormat="1">
      <alignment horizontal="left" vertical="center"/>
    </xf>
    <xf borderId="1" fillId="27" fontId="3" numFmtId="3" xfId="0" applyAlignment="1" applyBorder="1" applyFont="1" applyNumberFormat="1">
      <alignment horizontal="left" vertical="center"/>
    </xf>
    <xf borderId="1" fillId="28" fontId="3" numFmtId="3" xfId="0" applyAlignment="1" applyBorder="1" applyFont="1" applyNumberFormat="1">
      <alignment horizontal="left" vertical="center"/>
    </xf>
    <xf borderId="1" fillId="29" fontId="3" numFmtId="3" xfId="0" applyAlignment="1" applyBorder="1" applyFont="1" applyNumberFormat="1">
      <alignment horizontal="left" vertical="center"/>
    </xf>
    <xf borderId="1" fillId="30" fontId="3" numFmtId="3" xfId="0" applyAlignment="1" applyBorder="1" applyFont="1" applyNumberFormat="1">
      <alignment horizontal="left" vertical="center"/>
    </xf>
    <xf borderId="1" fillId="31" fontId="3" numFmtId="3" xfId="0" applyAlignment="1" applyBorder="1" applyFont="1" applyNumberFormat="1">
      <alignment horizontal="left" vertical="center"/>
    </xf>
    <xf borderId="1" fillId="32" fontId="3" numFmtId="3" xfId="0" applyAlignment="1" applyBorder="1" applyFont="1" applyNumberFormat="1">
      <alignment horizontal="left" vertical="center"/>
    </xf>
    <xf borderId="1" fillId="33" fontId="3" numFmtId="3" xfId="0" applyAlignment="1" applyBorder="1" applyFont="1" applyNumberFormat="1">
      <alignment horizontal="left" vertical="center"/>
    </xf>
    <xf borderId="1" fillId="34" fontId="3" numFmtId="3" xfId="0" applyAlignment="1" applyBorder="1" applyFont="1" applyNumberFormat="1">
      <alignment horizontal="left" vertical="center"/>
    </xf>
    <xf borderId="1" fillId="35" fontId="3" numFmtId="3" xfId="0" applyAlignment="1" applyBorder="1" applyFont="1" applyNumberFormat="1">
      <alignment horizontal="left" vertical="center"/>
    </xf>
    <xf borderId="1" fillId="44" fontId="7" numFmtId="2" xfId="0" applyAlignment="1" applyBorder="1" applyFont="1" applyNumberFormat="1">
      <alignment horizontal="left" vertical="center"/>
    </xf>
    <xf borderId="1" fillId="46" fontId="26" numFmtId="3" xfId="0" applyAlignment="1" applyBorder="1" applyFill="1" applyFont="1" applyNumberFormat="1">
      <alignment horizontal="left" vertical="center"/>
    </xf>
    <xf borderId="1" fillId="46" fontId="26" numFmtId="3" xfId="0" applyAlignment="1" applyBorder="1" applyFont="1" applyNumberFormat="1">
      <alignment horizontal="center" vertical="center"/>
    </xf>
    <xf borderId="1" fillId="46" fontId="26" numFmtId="165" xfId="0" applyAlignment="1" applyBorder="1" applyFont="1" applyNumberFormat="1">
      <alignment horizontal="center" vertical="center"/>
    </xf>
    <xf borderId="1" fillId="46" fontId="26" numFmtId="165" xfId="0" applyAlignment="1" applyBorder="1" applyFont="1" applyNumberFormat="1">
      <alignment horizontal="left" vertical="center"/>
    </xf>
    <xf borderId="1" fillId="43" fontId="26" numFmtId="165" xfId="0" applyAlignment="1" applyBorder="1" applyFont="1" applyNumberFormat="1">
      <alignment horizontal="left" vertical="center"/>
    </xf>
    <xf borderId="1" fillId="43" fontId="26" numFmtId="4" xfId="0" applyAlignment="1" applyBorder="1" applyFont="1" applyNumberFormat="1">
      <alignment horizontal="left" vertical="center"/>
    </xf>
    <xf borderId="52" fillId="43" fontId="26" numFmtId="3" xfId="0" applyAlignment="1" applyBorder="1" applyFont="1" applyNumberFormat="1">
      <alignment horizontal="center" vertical="center"/>
    </xf>
    <xf borderId="53" fillId="0" fontId="18" numFmtId="0" xfId="0" applyBorder="1" applyFont="1"/>
    <xf borderId="54" fillId="0" fontId="18" numFmtId="0" xfId="0" applyBorder="1" applyFont="1"/>
    <xf borderId="1" fillId="43" fontId="26" numFmtId="3" xfId="0" applyAlignment="1" applyBorder="1" applyFont="1" applyNumberFormat="1">
      <alignment horizontal="center" vertical="center"/>
    </xf>
    <xf borderId="1" fillId="43" fontId="37" numFmtId="169" xfId="0" applyAlignment="1" applyBorder="1" applyFont="1" applyNumberFormat="1">
      <alignment horizontal="right" vertical="center"/>
    </xf>
    <xf borderId="1" fillId="43" fontId="27" numFmtId="3" xfId="0" applyAlignment="1" applyBorder="1" applyFont="1" applyNumberFormat="1">
      <alignment horizontal="center" vertical="center"/>
    </xf>
    <xf borderId="55" fillId="43" fontId="26" numFmtId="3" xfId="0" applyAlignment="1" applyBorder="1" applyFont="1" applyNumberFormat="1">
      <alignment horizontal="center" vertical="center"/>
    </xf>
    <xf borderId="56" fillId="0" fontId="18" numFmtId="0" xfId="0" applyBorder="1" applyFont="1"/>
    <xf borderId="57" fillId="0" fontId="18" numFmtId="0" xfId="0" applyBorder="1" applyFont="1"/>
    <xf borderId="1" fillId="46" fontId="26" numFmtId="169" xfId="0" applyAlignment="1" applyBorder="1" applyFont="1" applyNumberFormat="1">
      <alignment horizontal="center" vertical="center"/>
    </xf>
    <xf borderId="58" fillId="43" fontId="26" numFmtId="3" xfId="0" applyAlignment="1" applyBorder="1" applyFont="1" applyNumberFormat="1">
      <alignment horizontal="center" vertical="center"/>
    </xf>
    <xf borderId="59" fillId="43" fontId="26" numFmtId="3" xfId="0" applyAlignment="1" applyBorder="1" applyFont="1" applyNumberFormat="1">
      <alignment horizontal="center" vertical="center"/>
    </xf>
    <xf borderId="60" fillId="43" fontId="26" numFmtId="3" xfId="0" applyAlignment="1" applyBorder="1" applyFont="1" applyNumberFormat="1">
      <alignment horizontal="center" vertical="center"/>
    </xf>
    <xf borderId="1" fillId="43" fontId="3" numFmtId="0" xfId="0" applyAlignment="1" applyBorder="1" applyFont="1">
      <alignment horizontal="center" vertical="center"/>
    </xf>
    <xf borderId="1" fillId="44" fontId="38" numFmtId="2" xfId="0" applyAlignment="1" applyBorder="1" applyFont="1" applyNumberFormat="1">
      <alignment horizontal="center" vertical="center"/>
    </xf>
    <xf borderId="1" fillId="44" fontId="38" numFmtId="169" xfId="0" applyAlignment="1" applyBorder="1" applyFont="1" applyNumberFormat="1">
      <alignment horizontal="center" vertical="center"/>
    </xf>
    <xf borderId="1" fillId="9" fontId="4" numFmtId="0" xfId="0" applyAlignment="1" applyBorder="1" applyFont="1">
      <alignment horizontal="center" vertical="center"/>
    </xf>
    <xf borderId="1" fillId="10" fontId="4" numFmtId="0" xfId="0" applyAlignment="1" applyBorder="1" applyFont="1">
      <alignment horizontal="center" vertical="center"/>
    </xf>
    <xf borderId="1" fillId="11" fontId="4" numFmtId="0" xfId="0" applyAlignment="1" applyBorder="1" applyFont="1">
      <alignment horizontal="center" vertical="center"/>
    </xf>
    <xf borderId="1" fillId="12" fontId="4" numFmtId="0" xfId="0" applyAlignment="1" applyBorder="1" applyFont="1">
      <alignment horizontal="center" vertical="center"/>
    </xf>
    <xf borderId="1" fillId="13" fontId="3" numFmtId="3" xfId="0" applyAlignment="1" applyBorder="1" applyFont="1" applyNumberFormat="1">
      <alignment horizontal="center" vertical="center"/>
    </xf>
    <xf borderId="1" fillId="16" fontId="3" numFmtId="3" xfId="0" applyAlignment="1" applyBorder="1" applyFont="1" applyNumberFormat="1">
      <alignment horizontal="center" vertical="center"/>
    </xf>
    <xf borderId="1" fillId="17" fontId="26" numFmtId="3" xfId="0" applyAlignment="1" applyBorder="1" applyFont="1" applyNumberFormat="1">
      <alignment horizontal="center" vertical="center"/>
    </xf>
    <xf borderId="1" fillId="19" fontId="3" numFmtId="3" xfId="0" applyAlignment="1" applyBorder="1" applyFont="1" applyNumberFormat="1">
      <alignment horizontal="center" vertical="center"/>
    </xf>
    <xf borderId="1" fillId="20" fontId="3" numFmtId="3" xfId="0" applyAlignment="1" applyBorder="1" applyFont="1" applyNumberFormat="1">
      <alignment horizontal="center" vertical="center"/>
    </xf>
    <xf borderId="1" fillId="21" fontId="3" numFmtId="3" xfId="0" applyAlignment="1" applyBorder="1" applyFont="1" applyNumberFormat="1">
      <alignment horizontal="center" vertical="center"/>
    </xf>
    <xf borderId="1" fillId="43" fontId="26" numFmtId="1" xfId="0" applyAlignment="1" applyBorder="1" applyFont="1" applyNumberFormat="1">
      <alignment horizontal="center" vertical="center"/>
    </xf>
    <xf borderId="1" fillId="44" fontId="27" numFmtId="2" xfId="0" applyAlignment="1" applyBorder="1" applyFont="1" applyNumberFormat="1">
      <alignment horizontal="center" vertical="center"/>
    </xf>
    <xf borderId="1" fillId="44" fontId="27" numFmtId="169" xfId="0" applyAlignment="1" applyBorder="1" applyFont="1" applyNumberFormat="1">
      <alignment horizontal="center" vertical="center"/>
    </xf>
    <xf borderId="1" fillId="8" fontId="3" numFmtId="3" xfId="0" applyAlignment="1" applyBorder="1" applyFont="1" applyNumberFormat="1">
      <alignment horizontal="center" vertical="center"/>
    </xf>
    <xf borderId="1" fillId="14" fontId="3" numFmtId="3" xfId="0" applyAlignment="1" applyBorder="1" applyFont="1" applyNumberFormat="1">
      <alignment horizontal="center" vertical="center"/>
    </xf>
    <xf borderId="1" fillId="15" fontId="26" numFmtId="3" xfId="0" applyAlignment="1" applyBorder="1" applyFont="1" applyNumberFormat="1">
      <alignment horizontal="center" vertical="center"/>
    </xf>
    <xf borderId="1" fillId="18" fontId="27" numFmtId="3" xfId="0" applyAlignment="1" applyBorder="1" applyFont="1" applyNumberFormat="1">
      <alignment horizontal="center" vertical="center"/>
    </xf>
    <xf borderId="1" fillId="40" fontId="3" numFmtId="0" xfId="0" applyAlignment="1" applyBorder="1" applyFont="1">
      <alignment horizontal="center" shrinkToFit="0" vertical="center" wrapText="1"/>
    </xf>
    <xf borderId="1" fillId="46" fontId="27" numFmtId="3" xfId="0" applyAlignment="1" applyBorder="1" applyFont="1" applyNumberFormat="1">
      <alignment horizontal="center" vertical="center"/>
    </xf>
    <xf borderId="1" fillId="46" fontId="27" numFmtId="165" xfId="0" applyAlignment="1" applyBorder="1" applyFont="1" applyNumberFormat="1">
      <alignment horizontal="center" vertical="center"/>
    </xf>
    <xf borderId="1" fillId="46" fontId="3" numFmtId="165" xfId="0" applyAlignment="1" applyBorder="1" applyFont="1" applyNumberFormat="1">
      <alignment horizontal="center" vertical="center"/>
    </xf>
    <xf borderId="1" fillId="43" fontId="3" numFmtId="0" xfId="0" applyAlignment="1" applyBorder="1" applyFont="1">
      <alignment horizontal="left" vertical="center"/>
    </xf>
    <xf borderId="1" fillId="4" fontId="4" numFmtId="2" xfId="0" applyAlignment="1" applyBorder="1" applyFont="1" applyNumberFormat="1">
      <alignment horizontal="left" vertical="center"/>
    </xf>
    <xf borderId="1" fillId="4" fontId="9" numFmtId="2" xfId="0" applyAlignment="1" applyBorder="1" applyFont="1" applyNumberFormat="1">
      <alignment horizontal="left" vertical="center"/>
    </xf>
    <xf borderId="1" fillId="4" fontId="9" numFmtId="4" xfId="0" applyAlignment="1" applyBorder="1" applyFont="1" applyNumberFormat="1">
      <alignment horizontal="left" vertical="center"/>
    </xf>
    <xf borderId="1" fillId="4" fontId="4" numFmtId="3" xfId="0" applyAlignment="1" applyBorder="1" applyFont="1" applyNumberFormat="1">
      <alignment horizontal="left" vertical="center"/>
    </xf>
    <xf borderId="1" fillId="4" fontId="4" numFmtId="4" xfId="0" applyAlignment="1" applyBorder="1" applyFont="1" applyNumberFormat="1">
      <alignment horizontal="left" vertical="center"/>
    </xf>
    <xf borderId="1" fillId="4" fontId="9" numFmtId="169" xfId="0" applyAlignment="1" applyBorder="1" applyFont="1" applyNumberFormat="1">
      <alignment horizontal="right" vertical="center"/>
    </xf>
    <xf borderId="1" fillId="4" fontId="3" numFmtId="3" xfId="0" applyAlignment="1" applyBorder="1" applyFont="1" applyNumberFormat="1">
      <alignment horizontal="center" vertical="center"/>
    </xf>
    <xf borderId="1" fillId="47" fontId="3" numFmtId="3" xfId="0" applyAlignment="1" applyBorder="1" applyFill="1" applyFont="1" applyNumberFormat="1">
      <alignment horizontal="center" vertical="center"/>
    </xf>
    <xf borderId="1" fillId="48" fontId="3" numFmtId="3" xfId="0" applyAlignment="1" applyBorder="1" applyFill="1" applyFont="1" applyNumberFormat="1">
      <alignment horizontal="center" vertical="center"/>
    </xf>
    <xf borderId="1" fillId="43" fontId="3" numFmtId="3" xfId="0" applyAlignment="1" applyBorder="1" applyFont="1" applyNumberFormat="1">
      <alignment horizontal="center" vertical="center"/>
    </xf>
    <xf borderId="1" fillId="49" fontId="3" numFmtId="3" xfId="0" applyAlignment="1" applyBorder="1" applyFill="1" applyFont="1" applyNumberFormat="1">
      <alignment horizontal="center" vertical="center"/>
    </xf>
    <xf borderId="1" fillId="49" fontId="3" numFmtId="165" xfId="0" applyAlignment="1" applyBorder="1" applyFont="1" applyNumberFormat="1">
      <alignment horizontal="center" vertical="center"/>
    </xf>
    <xf borderId="1" fillId="50" fontId="4" numFmtId="2" xfId="0" applyAlignment="1" applyBorder="1" applyFill="1" applyFont="1" applyNumberFormat="1">
      <alignment horizontal="left" vertical="center"/>
    </xf>
    <xf borderId="1" fillId="50" fontId="4" numFmtId="0" xfId="0" applyAlignment="1" applyBorder="1" applyFont="1">
      <alignment horizontal="left" vertical="center"/>
    </xf>
    <xf borderId="1" fillId="50" fontId="9" numFmtId="0" xfId="0" applyAlignment="1" applyBorder="1" applyFont="1">
      <alignment horizontal="left" vertical="center"/>
    </xf>
    <xf borderId="1" fillId="50" fontId="9" numFmtId="4" xfId="0" applyAlignment="1" applyBorder="1" applyFont="1" applyNumberFormat="1">
      <alignment horizontal="left" vertical="center"/>
    </xf>
    <xf borderId="1" fillId="50" fontId="4" numFmtId="3" xfId="0" applyAlignment="1" applyBorder="1" applyFont="1" applyNumberFormat="1">
      <alignment horizontal="left" vertical="center"/>
    </xf>
    <xf borderId="1" fillId="50" fontId="4" numFmtId="4" xfId="0" applyAlignment="1" applyBorder="1" applyFont="1" applyNumberFormat="1">
      <alignment horizontal="left" vertical="center"/>
    </xf>
    <xf borderId="1" fillId="50" fontId="9" numFmtId="169" xfId="0" applyAlignment="1" applyBorder="1" applyFont="1" applyNumberFormat="1">
      <alignment horizontal="right" vertical="center"/>
    </xf>
    <xf borderId="1" fillId="4" fontId="9" numFmtId="0" xfId="0" applyAlignment="1" applyBorder="1" applyFont="1">
      <alignment horizontal="left" vertical="center"/>
    </xf>
    <xf borderId="1" fillId="50" fontId="9" numFmtId="2" xfId="0" applyAlignment="1" applyBorder="1" applyFont="1" applyNumberFormat="1">
      <alignment horizontal="left" vertical="center"/>
    </xf>
    <xf borderId="1" fillId="4" fontId="3" numFmtId="4" xfId="0" applyAlignment="1" applyBorder="1" applyFont="1" applyNumberFormat="1">
      <alignment horizontal="left" shrinkToFit="0" vertical="center" wrapText="1"/>
    </xf>
    <xf borderId="1" fillId="50" fontId="4" numFmtId="2" xfId="0" applyAlignment="1" applyBorder="1" applyFont="1" applyNumberFormat="1">
      <alignment horizontal="left"/>
    </xf>
    <xf borderId="1" fillId="50" fontId="14" numFmtId="169" xfId="0" applyAlignment="1" applyBorder="1" applyFont="1" applyNumberFormat="1">
      <alignment horizontal="right"/>
    </xf>
    <xf borderId="1" fillId="29" fontId="3" numFmtId="3" xfId="0" applyAlignment="1" applyBorder="1" applyFont="1" applyNumberFormat="1">
      <alignment horizontal="center" readingOrder="0" vertical="center"/>
    </xf>
    <xf borderId="1" fillId="4" fontId="39" numFmtId="4" xfId="0" applyAlignment="1" applyBorder="1" applyFont="1" applyNumberFormat="1">
      <alignment horizontal="left" vertical="center"/>
    </xf>
    <xf borderId="1" fillId="50" fontId="3" numFmtId="4" xfId="0" applyAlignment="1" applyBorder="1" applyFont="1" applyNumberFormat="1">
      <alignment horizontal="left" shrinkToFit="0" vertical="center" wrapText="1"/>
    </xf>
    <xf borderId="1" fillId="43" fontId="26" numFmtId="0" xfId="0" applyAlignment="1" applyBorder="1" applyFont="1">
      <alignment vertical="center"/>
    </xf>
    <xf borderId="1" fillId="4" fontId="3" numFmtId="2" xfId="0" applyAlignment="1" applyBorder="1" applyFont="1" applyNumberFormat="1">
      <alignment horizontal="left" vertical="center"/>
    </xf>
    <xf borderId="1" fillId="0" fontId="4" numFmtId="0" xfId="0" applyAlignment="1" applyBorder="1" applyFont="1">
      <alignment horizontal="left" readingOrder="0" shrinkToFit="0" vertical="center" wrapText="1"/>
    </xf>
    <xf borderId="1" fillId="4" fontId="32" numFmtId="4" xfId="0" applyAlignment="1" applyBorder="1" applyFont="1" applyNumberFormat="1">
      <alignment horizontal="left" shrinkToFit="0" vertical="center" wrapText="1"/>
    </xf>
    <xf borderId="1" fillId="4" fontId="3" numFmtId="3" xfId="0" applyAlignment="1" applyBorder="1" applyFont="1" applyNumberFormat="1">
      <alignment horizontal="left" shrinkToFit="0" vertical="center" wrapText="1"/>
    </xf>
    <xf borderId="1" fillId="4" fontId="32" numFmtId="169" xfId="0" applyAlignment="1" applyBorder="1" applyFont="1" applyNumberFormat="1">
      <alignment horizontal="right" shrinkToFit="0" vertical="center" wrapText="1"/>
    </xf>
    <xf borderId="1" fillId="44" fontId="40" numFmtId="3" xfId="0" applyAlignment="1" applyBorder="1" applyFont="1" applyNumberFormat="1">
      <alignment horizontal="center" shrinkToFit="0" vertical="center" wrapText="1"/>
    </xf>
    <xf borderId="1" fillId="44" fontId="3" numFmtId="3" xfId="0" applyAlignment="1" applyBorder="1" applyFont="1" applyNumberFormat="1">
      <alignment horizontal="center" shrinkToFit="0" vertical="center" wrapText="1"/>
    </xf>
    <xf borderId="1" fillId="46" fontId="27" numFmtId="4" xfId="0" applyAlignment="1" applyBorder="1" applyFont="1" applyNumberFormat="1">
      <alignment horizontal="right" shrinkToFit="0" vertical="center" wrapText="1"/>
    </xf>
    <xf borderId="1" fillId="50" fontId="3" numFmtId="2" xfId="0" applyAlignment="1" applyBorder="1" applyFont="1" applyNumberFormat="1">
      <alignment horizontal="left" vertical="center"/>
    </xf>
    <xf borderId="1" fillId="50" fontId="3" numFmtId="0" xfId="0" applyAlignment="1" applyBorder="1" applyFont="1">
      <alignment horizontal="left" readingOrder="0" shrinkToFit="0" vertical="center" wrapText="1"/>
    </xf>
    <xf borderId="1" fillId="50" fontId="32" numFmtId="4" xfId="0" applyAlignment="1" applyBorder="1" applyFont="1" applyNumberFormat="1">
      <alignment horizontal="left" shrinkToFit="0" vertical="center" wrapText="1"/>
    </xf>
    <xf borderId="1" fillId="50" fontId="3" numFmtId="3" xfId="0" applyAlignment="1" applyBorder="1" applyFont="1" applyNumberFormat="1">
      <alignment horizontal="left" shrinkToFit="0" vertical="center" wrapText="1"/>
    </xf>
    <xf borderId="1" fillId="50" fontId="32" numFmtId="169" xfId="0" applyAlignment="1" applyBorder="1" applyFont="1" applyNumberFormat="1">
      <alignment horizontal="right" shrinkToFit="0" vertical="center" wrapText="1"/>
    </xf>
    <xf borderId="1" fillId="4" fontId="3" numFmtId="0" xfId="0" applyAlignment="1" applyBorder="1" applyFont="1">
      <alignment horizontal="left" readingOrder="0" shrinkToFit="0" vertical="center" wrapText="1"/>
    </xf>
    <xf borderId="1" fillId="29" fontId="27" numFmtId="3" xfId="0" applyAlignment="1" applyBorder="1" applyFont="1" applyNumberFormat="1">
      <alignment horizontal="center" shrinkToFit="0" vertical="center" wrapText="1"/>
    </xf>
    <xf borderId="1" fillId="4" fontId="3" numFmtId="0" xfId="0" applyAlignment="1" applyBorder="1" applyFont="1">
      <alignment horizontal="left" shrinkToFit="0" vertical="center" wrapText="1"/>
    </xf>
    <xf borderId="1" fillId="33" fontId="3" numFmtId="3" xfId="0" applyAlignment="1" applyBorder="1" applyFont="1" applyNumberFormat="1">
      <alignment horizontal="center" shrinkToFit="0" vertical="center" wrapText="1"/>
    </xf>
    <xf borderId="1" fillId="46" fontId="26" numFmtId="4" xfId="0" applyAlignment="1" applyBorder="1" applyFont="1" applyNumberFormat="1">
      <alignment horizontal="right" shrinkToFit="0" vertical="center" wrapText="1"/>
    </xf>
    <xf borderId="1" fillId="50" fontId="3" numFmtId="2" xfId="0" applyAlignment="1" applyBorder="1" applyFont="1" applyNumberFormat="1">
      <alignment horizontal="left" vertical="center"/>
    </xf>
    <xf borderId="1" fillId="50" fontId="3" numFmtId="0" xfId="0" applyAlignment="1" applyBorder="1" applyFont="1">
      <alignment horizontal="left" readingOrder="0" shrinkToFit="0" vertical="center" wrapText="1"/>
    </xf>
    <xf borderId="1" fillId="51" fontId="32" numFmtId="4" xfId="0" applyAlignment="1" applyBorder="1" applyFill="1" applyFont="1" applyNumberFormat="1">
      <alignment horizontal="left" shrinkToFit="0" vertical="center" wrapText="1"/>
    </xf>
    <xf borderId="1" fillId="51" fontId="3" numFmtId="3" xfId="0" applyAlignment="1" applyBorder="1" applyFont="1" applyNumberFormat="1">
      <alignment horizontal="left" shrinkToFit="0" vertical="center" wrapText="1"/>
    </xf>
    <xf borderId="1" fillId="51" fontId="3" numFmtId="4" xfId="0" applyAlignment="1" applyBorder="1" applyFont="1" applyNumberFormat="1">
      <alignment horizontal="left" shrinkToFit="0" vertical="center" wrapText="1"/>
    </xf>
    <xf borderId="1" fillId="51" fontId="4" numFmtId="0" xfId="0" applyAlignment="1" applyBorder="1" applyFont="1">
      <alignment horizontal="left" vertical="center"/>
    </xf>
    <xf borderId="1" fillId="51" fontId="32" numFmtId="169" xfId="0" applyAlignment="1" applyBorder="1" applyFont="1" applyNumberFormat="1">
      <alignment horizontal="right" shrinkToFit="0" vertical="center" wrapText="1"/>
    </xf>
    <xf borderId="1" fillId="4" fontId="3" numFmtId="3" xfId="0" applyAlignment="1" applyBorder="1" applyFont="1" applyNumberFormat="1">
      <alignment horizontal="center" vertical="center"/>
    </xf>
    <xf borderId="1" fillId="22" fontId="3" numFmtId="3" xfId="0" applyAlignment="1" applyBorder="1" applyFont="1" applyNumberFormat="1">
      <alignment horizontal="center" vertical="center"/>
    </xf>
    <xf borderId="1" fillId="46" fontId="27" numFmtId="4" xfId="0" applyAlignment="1" applyBorder="1" applyFont="1" applyNumberFormat="1">
      <alignment horizontal="right" shrinkToFit="0" vertical="center" wrapText="1"/>
    </xf>
    <xf borderId="1" fillId="2" fontId="32" numFmtId="4" xfId="0" applyAlignment="1" applyBorder="1" applyFont="1" applyNumberFormat="1">
      <alignment horizontal="left" shrinkToFit="0" vertical="center" wrapText="1"/>
    </xf>
    <xf borderId="1" fillId="2" fontId="3" numFmtId="3" xfId="0" applyAlignment="1" applyBorder="1" applyFont="1" applyNumberFormat="1">
      <alignment horizontal="left" shrinkToFit="0" vertical="center" wrapText="1"/>
    </xf>
    <xf borderId="1" fillId="2" fontId="3" numFmtId="4" xfId="0" applyAlignment="1" applyBorder="1" applyFont="1" applyNumberFormat="1">
      <alignment horizontal="left" shrinkToFit="0" vertical="center" wrapText="1"/>
    </xf>
    <xf borderId="1" fillId="2" fontId="4" numFmtId="0" xfId="0" applyAlignment="1" applyBorder="1" applyFont="1">
      <alignment horizontal="left" vertical="center"/>
    </xf>
    <xf borderId="1" fillId="2" fontId="32" numFmtId="169" xfId="0" applyAlignment="1" applyBorder="1" applyFont="1" applyNumberFormat="1">
      <alignment horizontal="right" shrinkToFit="0" vertical="center" wrapText="1"/>
    </xf>
    <xf borderId="1" fillId="51" fontId="3" numFmtId="2" xfId="0" applyAlignment="1" applyBorder="1" applyFont="1" applyNumberFormat="1">
      <alignment horizontal="left" vertical="center"/>
    </xf>
    <xf borderId="1" fillId="51" fontId="3" numFmtId="0" xfId="0" applyAlignment="1" applyBorder="1" applyFont="1">
      <alignment horizontal="left" shrinkToFit="0" vertical="center" wrapText="1"/>
    </xf>
    <xf borderId="1" fillId="51" fontId="4" numFmtId="2" xfId="0" applyAlignment="1" applyBorder="1" applyFont="1" applyNumberFormat="1">
      <alignment horizontal="left" vertical="center"/>
    </xf>
    <xf borderId="1" fillId="44" fontId="3" numFmtId="3" xfId="0" applyAlignment="1" applyBorder="1" applyFont="1" applyNumberFormat="1">
      <alignment horizontal="left" shrinkToFit="0" vertical="center" wrapText="1"/>
    </xf>
    <xf borderId="1" fillId="44" fontId="32" numFmtId="3" xfId="0" applyAlignment="1" applyBorder="1" applyFont="1" applyNumberFormat="1">
      <alignment horizontal="left" shrinkToFit="0" vertical="center" wrapText="1"/>
    </xf>
    <xf borderId="1" fillId="44" fontId="32" numFmtId="169" xfId="0" applyAlignment="1" applyBorder="1" applyFont="1" applyNumberFormat="1">
      <alignment horizontal="right" shrinkToFit="0" vertical="center" wrapText="1"/>
    </xf>
    <xf borderId="1" fillId="44" fontId="27" numFmtId="3" xfId="0" applyAlignment="1" applyBorder="1" applyFont="1" applyNumberFormat="1">
      <alignment horizontal="center" shrinkToFit="0" vertical="center" wrapText="1"/>
    </xf>
    <xf borderId="0" fillId="0" fontId="36" numFmtId="169" xfId="0" applyFont="1" applyNumberFormat="1"/>
    <xf borderId="0" fillId="0" fontId="36" numFmtId="0" xfId="0" applyFont="1"/>
    <xf borderId="1" fillId="43" fontId="37" numFmtId="0" xfId="0" applyAlignment="1" applyBorder="1" applyFont="1">
      <alignment vertical="center"/>
    </xf>
    <xf borderId="1" fillId="43" fontId="37" numFmtId="2" xfId="0" applyAlignment="1" applyBorder="1" applyFont="1" applyNumberFormat="1">
      <alignment horizontal="left" shrinkToFit="0" vertical="center" wrapText="1"/>
    </xf>
    <xf borderId="1" fillId="43" fontId="37" numFmtId="2" xfId="0" applyAlignment="1" applyBorder="1" applyFont="1" applyNumberFormat="1">
      <alignment shrinkToFit="0" vertical="center" wrapText="1"/>
    </xf>
    <xf borderId="1" fillId="43" fontId="37" numFmtId="3" xfId="0" applyAlignment="1" applyBorder="1" applyFont="1" applyNumberFormat="1">
      <alignment horizontal="center" shrinkToFit="0" vertical="center" wrapText="1"/>
    </xf>
    <xf borderId="1" fillId="43" fontId="7" numFmtId="2" xfId="0" applyAlignment="1" applyBorder="1" applyFont="1" applyNumberFormat="1">
      <alignment horizontal="left" vertical="center"/>
    </xf>
    <xf borderId="1" fillId="43" fontId="7" numFmtId="3" xfId="0" applyAlignment="1" applyBorder="1" applyFont="1" applyNumberFormat="1">
      <alignment horizontal="center" shrinkToFit="0" vertical="center" wrapText="1"/>
    </xf>
    <xf borderId="1" fillId="43" fontId="7" numFmtId="170" xfId="0" applyAlignment="1" applyBorder="1" applyFont="1" applyNumberFormat="1">
      <alignment horizontal="left" vertical="center"/>
    </xf>
    <xf borderId="3" fillId="7" fontId="1" numFmtId="3" xfId="0" applyAlignment="1" applyBorder="1" applyFont="1" applyNumberFormat="1">
      <alignment horizontal="center" vertical="center"/>
    </xf>
    <xf borderId="3" fillId="22" fontId="1" numFmtId="3" xfId="0" applyAlignment="1" applyBorder="1" applyFont="1" applyNumberFormat="1">
      <alignment horizontal="center" vertical="center"/>
    </xf>
    <xf borderId="3" fillId="23" fontId="1" numFmtId="3" xfId="0" applyAlignment="1" applyBorder="1" applyFont="1" applyNumberFormat="1">
      <alignment horizontal="center" vertical="center"/>
    </xf>
    <xf borderId="3" fillId="24" fontId="1" numFmtId="3" xfId="0" applyAlignment="1" applyBorder="1" applyFont="1" applyNumberFormat="1">
      <alignment horizontal="center" vertical="center"/>
    </xf>
    <xf borderId="3" fillId="25" fontId="1" numFmtId="3" xfId="0" applyAlignment="1" applyBorder="1" applyFont="1" applyNumberFormat="1">
      <alignment horizontal="center" shrinkToFit="0" vertical="center" wrapText="1"/>
    </xf>
    <xf borderId="3" fillId="26" fontId="1" numFmtId="3" xfId="0" applyAlignment="1" applyBorder="1" applyFont="1" applyNumberFormat="1">
      <alignment horizontal="center" vertical="center"/>
    </xf>
    <xf borderId="3" fillId="27" fontId="1" numFmtId="3" xfId="0" applyAlignment="1" applyBorder="1" applyFont="1" applyNumberFormat="1">
      <alignment horizontal="center" vertical="center"/>
    </xf>
    <xf borderId="3" fillId="28" fontId="1" numFmtId="3" xfId="0" applyAlignment="1" applyBorder="1" applyFont="1" applyNumberFormat="1">
      <alignment horizontal="center" vertical="center"/>
    </xf>
    <xf borderId="3" fillId="29" fontId="1" numFmtId="3" xfId="0" applyAlignment="1" applyBorder="1" applyFont="1" applyNumberFormat="1">
      <alignment horizontal="center" vertical="center"/>
    </xf>
    <xf borderId="3" fillId="30" fontId="1" numFmtId="3" xfId="0" applyAlignment="1" applyBorder="1" applyFont="1" applyNumberFormat="1">
      <alignment horizontal="center" vertical="center"/>
    </xf>
    <xf borderId="3" fillId="31" fontId="1" numFmtId="3" xfId="0" applyAlignment="1" applyBorder="1" applyFont="1" applyNumberFormat="1">
      <alignment horizontal="center" vertical="center"/>
    </xf>
    <xf borderId="3" fillId="32" fontId="1" numFmtId="3" xfId="0" applyAlignment="1" applyBorder="1" applyFont="1" applyNumberFormat="1">
      <alignment horizontal="center" vertical="center"/>
    </xf>
    <xf borderId="3" fillId="33" fontId="1" numFmtId="3" xfId="0" applyAlignment="1" applyBorder="1" applyFont="1" applyNumberFormat="1">
      <alignment horizontal="center" vertical="center"/>
    </xf>
    <xf borderId="3" fillId="34" fontId="1" numFmtId="3" xfId="0" applyAlignment="1" applyBorder="1" applyFont="1" applyNumberFormat="1">
      <alignment horizontal="center" vertical="center"/>
    </xf>
    <xf borderId="3" fillId="35" fontId="1" numFmtId="3" xfId="0" applyAlignment="1" applyBorder="1" applyFont="1" applyNumberFormat="1">
      <alignment horizontal="center" vertical="center"/>
    </xf>
    <xf borderId="1" fillId="43" fontId="19" numFmtId="0" xfId="0" applyAlignment="1" applyBorder="1" applyFont="1">
      <alignment horizontal="center" shrinkToFit="0" vertical="center" wrapText="1"/>
    </xf>
    <xf borderId="1" fillId="43" fontId="19" numFmtId="171" xfId="0" applyAlignment="1" applyBorder="1" applyFont="1" applyNumberFormat="1">
      <alignment horizontal="center" shrinkToFit="0" vertical="center" wrapText="1"/>
    </xf>
    <xf borderId="1" fillId="43" fontId="19" numFmtId="3" xfId="0" applyAlignment="1" applyBorder="1" applyFont="1" applyNumberFormat="1">
      <alignment horizontal="center" shrinkToFit="0" vertical="center" wrapText="1"/>
    </xf>
    <xf borderId="1" fillId="43" fontId="19" numFmtId="165" xfId="0" applyAlignment="1" applyBorder="1" applyFont="1" applyNumberFormat="1">
      <alignment horizontal="right" shrinkToFit="0" vertical="center" wrapText="1"/>
    </xf>
    <xf borderId="1" fillId="43" fontId="37" numFmtId="4" xfId="0" applyAlignment="1" applyBorder="1" applyFont="1" applyNumberFormat="1">
      <alignment horizontal="right" shrinkToFit="0" vertical="center" wrapText="1"/>
    </xf>
    <xf borderId="3" fillId="7" fontId="1" numFmtId="3" xfId="0" applyAlignment="1" applyBorder="1" applyFont="1" applyNumberFormat="1">
      <alignment horizontal="center"/>
    </xf>
    <xf borderId="1" fillId="44" fontId="27" numFmtId="2" xfId="0" applyAlignment="1" applyBorder="1" applyFont="1" applyNumberFormat="1">
      <alignment horizontal="left" shrinkToFit="0" vertical="center" wrapText="1"/>
    </xf>
    <xf borderId="61" fillId="44" fontId="27" numFmtId="2" xfId="0" applyAlignment="1" applyBorder="1" applyFont="1" applyNumberFormat="1">
      <alignment horizontal="left" shrinkToFit="0" vertical="center" wrapText="1"/>
    </xf>
    <xf borderId="61" fillId="43" fontId="26" numFmtId="2" xfId="0" applyAlignment="1" applyBorder="1" applyFont="1" applyNumberFormat="1">
      <alignment shrinkToFit="0" vertical="center" wrapText="1"/>
    </xf>
    <xf borderId="61" fillId="43" fontId="26" numFmtId="2" xfId="0" applyAlignment="1" applyBorder="1" applyFont="1" applyNumberFormat="1">
      <alignment horizontal="left" shrinkToFit="0" vertical="center" wrapText="1"/>
    </xf>
    <xf borderId="61" fillId="43" fontId="27" numFmtId="2" xfId="0" applyAlignment="1" applyBorder="1" applyFont="1" applyNumberFormat="1">
      <alignment horizontal="left" shrinkToFit="0" vertical="center" wrapText="1"/>
    </xf>
    <xf borderId="61" fillId="43" fontId="26" numFmtId="3" xfId="0" applyAlignment="1" applyBorder="1" applyFont="1" applyNumberFormat="1">
      <alignment horizontal="center" shrinkToFit="0" vertical="center" wrapText="1"/>
    </xf>
    <xf borderId="61" fillId="43" fontId="27" numFmtId="170" xfId="0" applyAlignment="1" applyBorder="1" applyFont="1" applyNumberFormat="1">
      <alignment horizontal="left" shrinkToFit="0" vertical="center" wrapText="1"/>
    </xf>
    <xf borderId="62" fillId="43" fontId="26" numFmtId="3" xfId="0" applyAlignment="1" applyBorder="1" applyFont="1" applyNumberFormat="1">
      <alignment horizontal="center" vertical="center"/>
    </xf>
    <xf borderId="63" fillId="0" fontId="18" numFmtId="0" xfId="0" applyBorder="1" applyFont="1"/>
    <xf borderId="64" fillId="0" fontId="18" numFmtId="0" xfId="0" applyBorder="1" applyFont="1"/>
    <xf borderId="1" fillId="43" fontId="26" numFmtId="3" xfId="0" applyAlignment="1" applyBorder="1" applyFont="1" applyNumberFormat="1">
      <alignment horizontal="center" shrinkToFit="0" vertical="center" wrapText="1"/>
    </xf>
    <xf borderId="61" fillId="46" fontId="26" numFmtId="3" xfId="0" applyAlignment="1" applyBorder="1" applyFont="1" applyNumberFormat="1">
      <alignment horizontal="center" shrinkToFit="0" vertical="center" wrapText="1"/>
    </xf>
    <xf borderId="61" fillId="46" fontId="26" numFmtId="171" xfId="0" applyAlignment="1" applyBorder="1" applyFont="1" applyNumberFormat="1">
      <alignment horizontal="right" shrinkToFit="0" vertical="center" wrapText="1"/>
    </xf>
    <xf borderId="61" fillId="46" fontId="26" numFmtId="165" xfId="0" applyAlignment="1" applyBorder="1" applyFont="1" applyNumberFormat="1">
      <alignment horizontal="right" shrinkToFit="0" vertical="center" wrapText="1"/>
    </xf>
    <xf borderId="61" fillId="46" fontId="26" numFmtId="4" xfId="0" applyAlignment="1" applyBorder="1" applyFont="1" applyNumberFormat="1">
      <alignment horizontal="right" shrinkToFit="0" vertical="center" wrapText="1"/>
    </xf>
    <xf borderId="1" fillId="43" fontId="26" numFmtId="165" xfId="0" applyAlignment="1" applyBorder="1" applyFont="1" applyNumberFormat="1">
      <alignment horizontal="right" shrinkToFit="0" vertical="center" wrapText="1"/>
    </xf>
    <xf borderId="1" fillId="43" fontId="26" numFmtId="4" xfId="0" applyAlignment="1" applyBorder="1" applyFont="1" applyNumberFormat="1">
      <alignment horizontal="right" shrinkToFit="0" vertical="center" wrapText="1"/>
    </xf>
    <xf borderId="1" fillId="43" fontId="26" numFmtId="0" xfId="0" applyAlignment="1" applyBorder="1" applyFont="1">
      <alignment horizontal="center" shrinkToFit="0" vertical="center" wrapText="1"/>
    </xf>
    <xf borderId="1" fillId="43" fontId="37" numFmtId="170" xfId="0" applyAlignment="1" applyBorder="1" applyFont="1" applyNumberFormat="1">
      <alignment horizontal="left" shrinkToFit="0" vertical="center" wrapText="1"/>
    </xf>
    <xf borderId="65" fillId="43" fontId="27" numFmtId="3" xfId="0" applyAlignment="1" applyBorder="1" applyFont="1" applyNumberFormat="1">
      <alignment horizontal="center" shrinkToFit="0" vertical="center" wrapText="1"/>
    </xf>
    <xf borderId="66" fillId="0" fontId="18" numFmtId="0" xfId="0" applyBorder="1" applyFont="1"/>
    <xf borderId="67" fillId="0" fontId="18" numFmtId="0" xfId="0" applyBorder="1" applyFont="1"/>
    <xf borderId="1" fillId="46" fontId="19" numFmtId="3" xfId="0" applyAlignment="1" applyBorder="1" applyFont="1" applyNumberFormat="1">
      <alignment horizontal="center" shrinkToFit="0" vertical="center" wrapText="1"/>
    </xf>
    <xf borderId="1" fillId="46" fontId="19" numFmtId="171" xfId="0" applyAlignment="1" applyBorder="1" applyFont="1" applyNumberFormat="1">
      <alignment horizontal="center" shrinkToFit="0" vertical="center" wrapText="1"/>
    </xf>
    <xf borderId="1" fillId="46" fontId="19" numFmtId="165" xfId="0" applyAlignment="1" applyBorder="1" applyFont="1" applyNumberFormat="1">
      <alignment horizontal="right" shrinkToFit="0" vertical="center" wrapText="1"/>
    </xf>
    <xf borderId="1" fillId="46" fontId="19" numFmtId="4" xfId="0" applyAlignment="1" applyBorder="1" applyFont="1" applyNumberFormat="1">
      <alignment horizontal="right" shrinkToFit="0" vertical="center" wrapText="1"/>
    </xf>
    <xf borderId="1" fillId="43" fontId="37" numFmtId="165" xfId="0" applyAlignment="1" applyBorder="1" applyFont="1" applyNumberFormat="1">
      <alignment horizontal="right" shrinkToFit="0" vertical="center" wrapText="1"/>
    </xf>
    <xf borderId="1" fillId="43" fontId="37" numFmtId="0" xfId="0" applyAlignment="1" applyBorder="1" applyFont="1">
      <alignment horizontal="center" shrinkToFit="0" vertical="center" wrapText="1"/>
    </xf>
    <xf borderId="1" fillId="43" fontId="19" numFmtId="1" xfId="0" applyAlignment="1" applyBorder="1" applyFont="1" applyNumberFormat="1">
      <alignment horizontal="center" shrinkToFit="0" vertical="center" wrapText="1"/>
    </xf>
    <xf borderId="1" fillId="43" fontId="32" numFmtId="0" xfId="0" applyAlignment="1" applyBorder="1" applyFont="1">
      <alignment vertical="center"/>
    </xf>
    <xf borderId="68" fillId="44" fontId="41" numFmtId="2" xfId="0" applyAlignment="1" applyBorder="1" applyFont="1" applyNumberFormat="1">
      <alignment horizontal="center" vertical="center"/>
    </xf>
    <xf borderId="69" fillId="0" fontId="18" numFmtId="0" xfId="0" applyBorder="1" applyFont="1"/>
    <xf borderId="70" fillId="0" fontId="18" numFmtId="0" xfId="0" applyBorder="1" applyFont="1"/>
    <xf borderId="1" fillId="19" fontId="3" numFmtId="3" xfId="0" applyAlignment="1" applyBorder="1" applyFont="1" applyNumberFormat="1">
      <alignment horizontal="center" shrinkToFit="0" vertical="center" wrapText="1"/>
    </xf>
    <xf borderId="1" fillId="46" fontId="19" numFmtId="4" xfId="0" applyAlignment="1" applyBorder="1" applyFont="1" applyNumberFormat="1">
      <alignment horizontal="center" shrinkToFit="0" vertical="center" wrapText="1"/>
    </xf>
    <xf borderId="1" fillId="43" fontId="32" numFmtId="0" xfId="0" applyAlignment="1" applyBorder="1" applyFont="1">
      <alignment horizontal="center" shrinkToFit="0" vertical="center" wrapText="1"/>
    </xf>
    <xf borderId="42" fillId="43" fontId="26" numFmtId="3" xfId="0" applyAlignment="1" applyBorder="1" applyFont="1" applyNumberFormat="1">
      <alignment horizontal="center" shrinkToFit="0" vertical="center" wrapText="1"/>
    </xf>
    <xf borderId="52" fillId="44" fontId="7" numFmtId="2" xfId="0" applyAlignment="1" applyBorder="1" applyFont="1" applyNumberFormat="1">
      <alignment horizontal="center" vertical="center"/>
    </xf>
    <xf borderId="3" fillId="19" fontId="3" numFmtId="3" xfId="0" applyAlignment="1" applyBorder="1" applyFont="1" applyNumberFormat="1">
      <alignment horizontal="center" shrinkToFit="0" vertical="center" wrapText="1"/>
    </xf>
    <xf borderId="71" fillId="43" fontId="19" numFmtId="1" xfId="0" applyAlignment="1" applyBorder="1" applyFont="1" applyNumberFormat="1">
      <alignment horizontal="center" shrinkToFit="0" vertical="center" wrapText="1"/>
    </xf>
    <xf borderId="71" fillId="46" fontId="27" numFmtId="3" xfId="0" applyAlignment="1" applyBorder="1" applyFont="1" applyNumberFormat="1">
      <alignment horizontal="center" shrinkToFit="0" vertical="center" wrapText="1"/>
    </xf>
    <xf borderId="71" fillId="46" fontId="27" numFmtId="171" xfId="0" applyAlignment="1" applyBorder="1" applyFont="1" applyNumberFormat="1">
      <alignment horizontal="center" shrinkToFit="0" vertical="center" wrapText="1"/>
    </xf>
    <xf borderId="71" fillId="46" fontId="1" numFmtId="165" xfId="0" applyAlignment="1" applyBorder="1" applyFont="1" applyNumberFormat="1">
      <alignment horizontal="center" vertical="center"/>
    </xf>
    <xf borderId="71" fillId="46" fontId="27" numFmtId="4" xfId="0" applyAlignment="1" applyBorder="1" applyFont="1" applyNumberFormat="1">
      <alignment horizontal="center" shrinkToFit="0" vertical="center" wrapText="1"/>
    </xf>
    <xf borderId="1" fillId="43" fontId="1" numFmtId="0" xfId="0" applyAlignment="1" applyBorder="1" applyFont="1">
      <alignment vertical="center"/>
    </xf>
    <xf borderId="1" fillId="49" fontId="32" numFmtId="2" xfId="0" applyAlignment="1" applyBorder="1" applyFont="1" applyNumberFormat="1">
      <alignment horizontal="left" shrinkToFit="0" vertical="center" wrapText="1"/>
    </xf>
    <xf borderId="1" fillId="49" fontId="1" numFmtId="2" xfId="0" applyAlignment="1" applyBorder="1" applyFont="1" applyNumberFormat="1">
      <alignment horizontal="left" shrinkToFit="0" vertical="center" wrapText="1"/>
    </xf>
    <xf borderId="52" fillId="49" fontId="1" numFmtId="4" xfId="0" applyAlignment="1" applyBorder="1" applyFont="1" applyNumberFormat="1">
      <alignment horizontal="left" shrinkToFit="0" vertical="center" wrapText="1"/>
    </xf>
    <xf borderId="1" fillId="49" fontId="1" numFmtId="3" xfId="0" applyAlignment="1" applyBorder="1" applyFont="1" applyNumberFormat="1">
      <alignment horizontal="center" shrinkToFit="0" vertical="center" wrapText="1"/>
    </xf>
    <xf borderId="1" fillId="4" fontId="32" numFmtId="2" xfId="0" applyAlignment="1" applyBorder="1" applyFont="1" applyNumberFormat="1">
      <alignment horizontal="left" shrinkToFit="0" vertical="center" wrapText="1"/>
    </xf>
    <xf borderId="52" fillId="49" fontId="1" numFmtId="2" xfId="0" applyAlignment="1" applyBorder="1" applyFont="1" applyNumberFormat="1">
      <alignment horizontal="left" shrinkToFit="0" vertical="center" wrapText="1"/>
    </xf>
    <xf borderId="1" fillId="49" fontId="1" numFmtId="170" xfId="0" applyAlignment="1" applyBorder="1" applyFont="1" applyNumberFormat="1">
      <alignment horizontal="left" shrinkToFit="0" vertical="center" wrapText="1"/>
    </xf>
    <xf borderId="1" fillId="7" fontId="32" numFmtId="3" xfId="0" applyAlignment="1" applyBorder="1" applyFont="1" applyNumberFormat="1">
      <alignment horizontal="center" shrinkToFit="0" vertical="center" wrapText="1"/>
    </xf>
    <xf borderId="1" fillId="22" fontId="32" numFmtId="3" xfId="0" applyAlignment="1" applyBorder="1" applyFont="1" applyNumberFormat="1">
      <alignment horizontal="center" shrinkToFit="0" vertical="center" wrapText="1"/>
    </xf>
    <xf borderId="1" fillId="23" fontId="32" numFmtId="3" xfId="0" applyAlignment="1" applyBorder="1" applyFont="1" applyNumberFormat="1">
      <alignment horizontal="center" shrinkToFit="0" vertical="center" wrapText="1"/>
    </xf>
    <xf borderId="1" fillId="24" fontId="32" numFmtId="3" xfId="0" applyAlignment="1" applyBorder="1" applyFont="1" applyNumberFormat="1">
      <alignment horizontal="center" shrinkToFit="0" vertical="center" wrapText="1"/>
    </xf>
    <xf borderId="1" fillId="25" fontId="32" numFmtId="3" xfId="0" applyAlignment="1" applyBorder="1" applyFont="1" applyNumberFormat="1">
      <alignment horizontal="center" shrinkToFit="0" vertical="center" wrapText="1"/>
    </xf>
    <xf borderId="1" fillId="26" fontId="32" numFmtId="3" xfId="0" applyAlignment="1" applyBorder="1" applyFont="1" applyNumberFormat="1">
      <alignment horizontal="center" shrinkToFit="0" vertical="center" wrapText="1"/>
    </xf>
    <xf borderId="1" fillId="27" fontId="32" numFmtId="3" xfId="0" applyAlignment="1" applyBorder="1" applyFont="1" applyNumberFormat="1">
      <alignment horizontal="center" shrinkToFit="0" vertical="center" wrapText="1"/>
    </xf>
    <xf borderId="1" fillId="28" fontId="32" numFmtId="3" xfId="0" applyAlignment="1" applyBorder="1" applyFont="1" applyNumberFormat="1">
      <alignment horizontal="center" shrinkToFit="0" vertical="center" wrapText="1"/>
    </xf>
    <xf borderId="1" fillId="29" fontId="32" numFmtId="3" xfId="0" applyAlignment="1" applyBorder="1" applyFont="1" applyNumberFormat="1">
      <alignment horizontal="center" shrinkToFit="0" vertical="center" wrapText="1"/>
    </xf>
    <xf borderId="1" fillId="30" fontId="32" numFmtId="3" xfId="0" applyAlignment="1" applyBorder="1" applyFont="1" applyNumberFormat="1">
      <alignment horizontal="center" shrinkToFit="0" vertical="center" wrapText="1"/>
    </xf>
    <xf borderId="1" fillId="31" fontId="32" numFmtId="3" xfId="0" applyAlignment="1" applyBorder="1" applyFont="1" applyNumberFormat="1">
      <alignment horizontal="center" shrinkToFit="0" vertical="center" wrapText="1"/>
    </xf>
    <xf borderId="1" fillId="32" fontId="7" numFmtId="3" xfId="0" applyAlignment="1" applyBorder="1" applyFont="1" applyNumberFormat="1">
      <alignment horizontal="center" shrinkToFit="0" vertical="center" wrapText="1"/>
    </xf>
    <xf borderId="1" fillId="33" fontId="32" numFmtId="3" xfId="0" applyAlignment="1" applyBorder="1" applyFont="1" applyNumberFormat="1">
      <alignment horizontal="center" shrinkToFit="0" vertical="center" wrapText="1"/>
    </xf>
    <xf borderId="1" fillId="34" fontId="32" numFmtId="3" xfId="0" applyAlignment="1" applyBorder="1" applyFont="1" applyNumberFormat="1">
      <alignment horizontal="center" shrinkToFit="0" vertical="center" wrapText="1"/>
    </xf>
    <xf borderId="1" fillId="35" fontId="32" numFmtId="3" xfId="0" applyAlignment="1" applyBorder="1" applyFont="1" applyNumberFormat="1">
      <alignment horizontal="center" shrinkToFit="0" vertical="center" wrapText="1"/>
    </xf>
    <xf borderId="1" fillId="52" fontId="17" numFmtId="0" xfId="0" applyAlignment="1" applyBorder="1" applyFill="1" applyFont="1">
      <alignment horizontal="center" vertical="center"/>
    </xf>
    <xf borderId="1" fillId="49" fontId="20" numFmtId="3" xfId="0" applyAlignment="1" applyBorder="1" applyFont="1" applyNumberFormat="1">
      <alignment horizontal="center" vertical="center"/>
    </xf>
    <xf borderId="1" fillId="49" fontId="20" numFmtId="171" xfId="0" applyAlignment="1" applyBorder="1" applyFont="1" applyNumberFormat="1">
      <alignment horizontal="right" vertical="center"/>
    </xf>
    <xf borderId="1" fillId="43" fontId="19" numFmtId="165" xfId="0" applyAlignment="1" applyBorder="1" applyFont="1" applyNumberFormat="1">
      <alignment horizontal="right" vertical="center"/>
    </xf>
    <xf borderId="1" fillId="43" fontId="42" numFmtId="0" xfId="0" applyAlignment="1" applyBorder="1" applyFont="1">
      <alignment shrinkToFit="0" vertical="center" wrapText="1"/>
    </xf>
    <xf borderId="1" fillId="53" fontId="32" numFmtId="2" xfId="0" applyAlignment="1" applyBorder="1" applyFill="1" applyFont="1" applyNumberFormat="1">
      <alignment horizontal="left" shrinkToFit="0" vertical="center" wrapText="1"/>
    </xf>
    <xf borderId="1" fillId="53" fontId="32" numFmtId="49" xfId="0" applyAlignment="1" applyBorder="1" applyFont="1" applyNumberFormat="1">
      <alignment horizontal="left" shrinkToFit="0" vertical="center" wrapText="1"/>
    </xf>
    <xf borderId="1" fillId="53" fontId="32" numFmtId="4" xfId="0" applyAlignment="1" applyBorder="1" applyFont="1" applyNumberFormat="1">
      <alignment shrinkToFit="0" vertical="center" wrapText="1"/>
    </xf>
    <xf borderId="1" fillId="53" fontId="32" numFmtId="4" xfId="0" applyAlignment="1" applyBorder="1" applyFont="1" applyNumberFormat="1">
      <alignment horizontal="left" shrinkToFit="0" vertical="center" wrapText="1"/>
    </xf>
    <xf borderId="1" fillId="53" fontId="43" numFmtId="4" xfId="0" applyAlignment="1" applyBorder="1" applyFont="1" applyNumberFormat="1">
      <alignment horizontal="left" shrinkToFit="0" vertical="center" wrapText="1"/>
    </xf>
    <xf borderId="1" fillId="53" fontId="32" numFmtId="3" xfId="0" applyAlignment="1" applyBorder="1" applyFont="1" applyNumberFormat="1">
      <alignment horizontal="center" shrinkToFit="0" vertical="center" wrapText="1"/>
    </xf>
    <xf borderId="1" fillId="53" fontId="32" numFmtId="170" xfId="0" applyAlignment="1" applyBorder="1" applyFont="1" applyNumberFormat="1">
      <alignment horizontal="left" shrinkToFit="0" vertical="center" wrapText="1"/>
    </xf>
    <xf borderId="1" fillId="52" fontId="19" numFmtId="0" xfId="0" applyAlignment="1" applyBorder="1" applyFont="1">
      <alignment horizontal="center" vertical="center"/>
    </xf>
    <xf borderId="1" fillId="51" fontId="20" numFmtId="3" xfId="0" applyAlignment="1" applyBorder="1" applyFont="1" applyNumberFormat="1">
      <alignment horizontal="center" vertical="center"/>
    </xf>
    <xf borderId="1" fillId="51" fontId="20" numFmtId="171" xfId="0" applyAlignment="1" applyBorder="1" applyFont="1" applyNumberFormat="1">
      <alignment horizontal="right" vertical="center"/>
    </xf>
    <xf borderId="1" fillId="43" fontId="37" numFmtId="0" xfId="0" applyAlignment="1" applyBorder="1" applyFont="1">
      <alignment shrinkToFit="0" vertical="center" wrapText="1"/>
    </xf>
    <xf borderId="1" fillId="51" fontId="32" numFmtId="2" xfId="0" applyAlignment="1" applyBorder="1" applyFont="1" applyNumberFormat="1">
      <alignment horizontal="left" shrinkToFit="0" vertical="center" wrapText="1"/>
    </xf>
    <xf borderId="1" fillId="51" fontId="32" numFmtId="49" xfId="0" applyAlignment="1" applyBorder="1" applyFont="1" applyNumberFormat="1">
      <alignment horizontal="left" shrinkToFit="0" vertical="center" wrapText="1"/>
    </xf>
    <xf borderId="1" fillId="51" fontId="32" numFmtId="0" xfId="0" applyAlignment="1" applyBorder="1" applyFont="1">
      <alignment horizontal="left" shrinkToFit="0" vertical="center" wrapText="1"/>
    </xf>
    <xf borderId="1" fillId="51" fontId="32" numFmtId="4" xfId="0" applyAlignment="1" applyBorder="1" applyFont="1" applyNumberFormat="1">
      <alignment shrinkToFit="0" vertical="center" wrapText="1"/>
    </xf>
    <xf borderId="1" fillId="51" fontId="1" numFmtId="1" xfId="0" applyAlignment="1" applyBorder="1" applyFont="1" applyNumberFormat="1">
      <alignment shrinkToFit="0" wrapText="1"/>
    </xf>
    <xf borderId="1" fillId="51" fontId="32" numFmtId="3" xfId="0" applyAlignment="1" applyBorder="1" applyFont="1" applyNumberFormat="1">
      <alignment horizontal="center" shrinkToFit="0" vertical="center" wrapText="1"/>
    </xf>
    <xf borderId="1" fillId="51" fontId="32" numFmtId="1" xfId="0" applyAlignment="1" applyBorder="1" applyFont="1" applyNumberFormat="1">
      <alignment horizontal="center" shrinkToFit="0" vertical="center" wrapText="1"/>
    </xf>
    <xf borderId="1" fillId="51" fontId="32" numFmtId="170" xfId="0" applyAlignment="1" applyBorder="1" applyFont="1" applyNumberFormat="1">
      <alignment horizontal="left" shrinkToFit="0" vertical="center" wrapText="1"/>
    </xf>
    <xf borderId="1" fillId="2" fontId="32" numFmtId="3" xfId="0" applyAlignment="1" applyBorder="1" applyFont="1" applyNumberFormat="1">
      <alignment horizontal="center" shrinkToFit="0" vertical="center" wrapText="1"/>
    </xf>
    <xf borderId="1" fillId="54" fontId="32" numFmtId="3" xfId="0" applyAlignment="1" applyBorder="1" applyFill="1" applyFont="1" applyNumberFormat="1">
      <alignment horizontal="center" shrinkToFit="0" vertical="center" wrapText="1"/>
    </xf>
    <xf borderId="1" fillId="47" fontId="32" numFmtId="3" xfId="0" applyAlignment="1" applyBorder="1" applyFont="1" applyNumberFormat="1">
      <alignment horizontal="center" shrinkToFit="0" vertical="center" wrapText="1"/>
    </xf>
    <xf borderId="1" fillId="48" fontId="32" numFmtId="3" xfId="0" applyAlignment="1" applyBorder="1" applyFont="1" applyNumberFormat="1">
      <alignment horizontal="center" shrinkToFit="0" vertical="center" wrapText="1"/>
    </xf>
    <xf borderId="1" fillId="55" fontId="32" numFmtId="3" xfId="0" applyAlignment="1" applyBorder="1" applyFill="1" applyFont="1" applyNumberFormat="1">
      <alignment horizontal="center" shrinkToFit="0" vertical="center" wrapText="1"/>
    </xf>
    <xf borderId="1" fillId="43" fontId="32" numFmtId="3" xfId="0" applyAlignment="1" applyBorder="1" applyFont="1" applyNumberFormat="1">
      <alignment horizontal="center" vertical="center"/>
    </xf>
    <xf borderId="1" fillId="43" fontId="17" numFmtId="4" xfId="0" applyAlignment="1" applyBorder="1" applyFont="1" applyNumberFormat="1">
      <alignment horizontal="right" shrinkToFit="0" vertical="center" wrapText="1"/>
    </xf>
    <xf borderId="1" fillId="43" fontId="19" numFmtId="4" xfId="0" applyAlignment="1" applyBorder="1" applyFont="1" applyNumberFormat="1">
      <alignment horizontal="right" shrinkToFit="0" vertical="center" wrapText="1"/>
    </xf>
    <xf borderId="1" fillId="43" fontId="32" numFmtId="0" xfId="0" applyAlignment="1" applyBorder="1" applyFont="1">
      <alignment shrinkToFit="0" vertical="center" wrapText="1"/>
    </xf>
    <xf borderId="72" fillId="53" fontId="32" numFmtId="2" xfId="0" applyAlignment="1" applyBorder="1" applyFont="1" applyNumberFormat="1">
      <alignment horizontal="left" shrinkToFit="0" vertical="center" wrapText="1"/>
    </xf>
    <xf borderId="72" fillId="53" fontId="32" numFmtId="49" xfId="0" applyAlignment="1" applyBorder="1" applyFont="1" applyNumberFormat="1">
      <alignment horizontal="left" shrinkToFit="0" vertical="center" wrapText="1"/>
    </xf>
    <xf borderId="72" fillId="53" fontId="32" numFmtId="4" xfId="0" applyAlignment="1" applyBorder="1" applyFont="1" applyNumberFormat="1">
      <alignment shrinkToFit="0" vertical="center" wrapText="1"/>
    </xf>
    <xf borderId="72" fillId="53" fontId="32" numFmtId="4" xfId="0" applyAlignment="1" applyBorder="1" applyFont="1" applyNumberFormat="1">
      <alignment horizontal="left" shrinkToFit="0" vertical="center" wrapText="1"/>
    </xf>
    <xf borderId="72" fillId="53" fontId="44" numFmtId="4" xfId="0" applyAlignment="1" applyBorder="1" applyFont="1" applyNumberFormat="1">
      <alignment horizontal="left" shrinkToFit="0" vertical="center" wrapText="1"/>
    </xf>
    <xf borderId="72" fillId="53" fontId="32" numFmtId="3" xfId="0" applyAlignment="1" applyBorder="1" applyFont="1" applyNumberFormat="1">
      <alignment horizontal="center" shrinkToFit="0" vertical="center" wrapText="1"/>
    </xf>
    <xf borderId="72" fillId="53" fontId="32" numFmtId="170" xfId="0" applyAlignment="1" applyBorder="1" applyFont="1" applyNumberFormat="1">
      <alignment horizontal="left" shrinkToFit="0" vertical="center" wrapText="1"/>
    </xf>
    <xf borderId="42" fillId="43" fontId="32" numFmtId="0" xfId="0" applyAlignment="1" applyBorder="1" applyFont="1">
      <alignment vertical="center"/>
    </xf>
    <xf borderId="42" fillId="52" fontId="17" numFmtId="0" xfId="0" applyAlignment="1" applyBorder="1" applyFont="1">
      <alignment horizontal="center" vertical="center"/>
    </xf>
    <xf borderId="42" fillId="51" fontId="20" numFmtId="3" xfId="0" applyAlignment="1" applyBorder="1" applyFont="1" applyNumberFormat="1">
      <alignment horizontal="center" vertical="center"/>
    </xf>
    <xf borderId="42" fillId="51" fontId="20" numFmtId="171" xfId="0" applyAlignment="1" applyBorder="1" applyFont="1" applyNumberFormat="1">
      <alignment horizontal="right" vertical="center"/>
    </xf>
    <xf borderId="42" fillId="43" fontId="19" numFmtId="165" xfId="0" applyAlignment="1" applyBorder="1" applyFont="1" applyNumberFormat="1">
      <alignment horizontal="right" vertical="center"/>
    </xf>
    <xf borderId="42" fillId="46" fontId="19" numFmtId="4" xfId="0" applyAlignment="1" applyBorder="1" applyFont="1" applyNumberFormat="1">
      <alignment horizontal="right" shrinkToFit="0" vertical="center" wrapText="1"/>
    </xf>
    <xf borderId="42" fillId="43" fontId="37" numFmtId="0" xfId="0" applyAlignment="1" applyBorder="1" applyFont="1">
      <alignment shrinkToFit="0" vertical="center" wrapText="1"/>
    </xf>
    <xf borderId="42" fillId="43" fontId="26" numFmtId="0" xfId="0" applyAlignment="1" applyBorder="1" applyFont="1">
      <alignment vertical="center"/>
    </xf>
    <xf borderId="1" fillId="53" fontId="45" numFmtId="4" xfId="0" applyAlignment="1" applyBorder="1" applyFont="1" applyNumberFormat="1">
      <alignment horizontal="left" shrinkToFit="0" vertical="center" wrapText="1"/>
    </xf>
    <xf borderId="1" fillId="44" fontId="1" numFmtId="0" xfId="0" applyBorder="1" applyFont="1"/>
    <xf borderId="1" fillId="51" fontId="1" numFmtId="2" xfId="0" applyAlignment="1" applyBorder="1" applyFont="1" applyNumberFormat="1">
      <alignment shrinkToFit="0" wrapText="1"/>
    </xf>
    <xf borderId="1" fillId="50" fontId="1" numFmtId="49" xfId="0" applyAlignment="1" applyBorder="1" applyFont="1" applyNumberFormat="1">
      <alignment shrinkToFit="0" wrapText="1"/>
    </xf>
    <xf borderId="1" fillId="51" fontId="1" numFmtId="4" xfId="0" applyBorder="1" applyFont="1" applyNumberFormat="1"/>
    <xf borderId="1" fillId="51" fontId="46" numFmtId="4" xfId="0" applyAlignment="1" applyBorder="1" applyFont="1" applyNumberFormat="1">
      <alignment shrinkToFit="0" wrapText="1"/>
    </xf>
    <xf borderId="1" fillId="51" fontId="1" numFmtId="3" xfId="0" applyAlignment="1" applyBorder="1" applyFont="1" applyNumberFormat="1">
      <alignment horizontal="center" shrinkToFit="0" wrapText="1"/>
    </xf>
    <xf borderId="1" fillId="4" fontId="1" numFmtId="170" xfId="0" applyAlignment="1" applyBorder="1" applyFont="1" applyNumberFormat="1">
      <alignment horizontal="left" shrinkToFit="0" wrapText="1"/>
    </xf>
    <xf borderId="1" fillId="44" fontId="1" numFmtId="3" xfId="0" applyBorder="1" applyFont="1" applyNumberFormat="1"/>
    <xf borderId="1" fillId="52" fontId="17" numFmtId="0" xfId="0" applyAlignment="1" applyBorder="1" applyFont="1">
      <alignment horizontal="center"/>
    </xf>
    <xf borderId="1" fillId="51" fontId="20" numFmtId="3" xfId="0" applyAlignment="1" applyBorder="1" applyFont="1" applyNumberFormat="1">
      <alignment horizontal="center"/>
    </xf>
    <xf borderId="1" fillId="51" fontId="20" numFmtId="171" xfId="0" applyAlignment="1" applyBorder="1" applyFont="1" applyNumberFormat="1">
      <alignment horizontal="right"/>
    </xf>
    <xf borderId="1" fillId="44" fontId="1" numFmtId="165" xfId="0" applyBorder="1" applyFont="1" applyNumberFormat="1"/>
    <xf borderId="1" fillId="46" fontId="17" numFmtId="4" xfId="0" applyAlignment="1" applyBorder="1" applyFont="1" applyNumberFormat="1">
      <alignment horizontal="right" shrinkToFit="0" wrapText="1"/>
    </xf>
    <xf borderId="42" fillId="44" fontId="27" numFmtId="3" xfId="0" applyAlignment="1" applyBorder="1" applyFont="1" applyNumberFormat="1">
      <alignment horizontal="center" shrinkToFit="0" wrapText="1"/>
    </xf>
    <xf borderId="1" fillId="4" fontId="32" numFmtId="49" xfId="0" applyAlignment="1" applyBorder="1" applyFont="1" applyNumberFormat="1">
      <alignment horizontal="left" shrinkToFit="0" vertical="center" wrapText="1"/>
    </xf>
    <xf borderId="1" fillId="2" fontId="32" numFmtId="4" xfId="0" applyAlignment="1" applyBorder="1" applyFont="1" applyNumberFormat="1">
      <alignment shrinkToFit="0" vertical="center" wrapText="1"/>
    </xf>
    <xf borderId="1" fillId="51" fontId="47" numFmtId="4" xfId="0" applyAlignment="1" applyBorder="1" applyFont="1" applyNumberFormat="1">
      <alignment horizontal="left" shrinkToFit="0" vertical="center" wrapText="1"/>
    </xf>
    <xf borderId="1" fillId="2" fontId="32" numFmtId="2" xfId="0" applyAlignment="1" applyBorder="1" applyFont="1" applyNumberFormat="1">
      <alignment horizontal="left" shrinkToFit="0" vertical="center" wrapText="1"/>
    </xf>
    <xf borderId="1" fillId="4" fontId="32" numFmtId="3" xfId="0" applyAlignment="1" applyBorder="1" applyFont="1" applyNumberFormat="1">
      <alignment horizontal="center" shrinkToFit="0" vertical="center" wrapText="1"/>
    </xf>
    <xf borderId="1" fillId="4" fontId="32" numFmtId="170" xfId="0" applyAlignment="1" applyBorder="1" applyFont="1" applyNumberFormat="1">
      <alignment horizontal="left" shrinkToFit="0" vertical="center" wrapText="1"/>
    </xf>
    <xf borderId="1" fillId="43" fontId="19" numFmtId="2" xfId="0" applyAlignment="1" applyBorder="1" applyFont="1" applyNumberFormat="1">
      <alignment horizontal="center" shrinkToFit="0" vertical="center" wrapText="1"/>
    </xf>
    <xf borderId="1" fillId="4" fontId="20" numFmtId="3" xfId="0" applyAlignment="1" applyBorder="1" applyFont="1" applyNumberFormat="1">
      <alignment horizontal="center" vertical="center"/>
    </xf>
    <xf borderId="1" fillId="4" fontId="20" numFmtId="171" xfId="0" applyAlignment="1" applyBorder="1" applyFont="1" applyNumberFormat="1">
      <alignment horizontal="right" vertical="center"/>
    </xf>
    <xf borderId="1" fillId="43" fontId="37" numFmtId="165" xfId="0" applyAlignment="1" applyBorder="1" applyFont="1" applyNumberFormat="1">
      <alignment shrinkToFit="0" vertical="center" wrapText="1"/>
    </xf>
    <xf borderId="1" fillId="51" fontId="48" numFmtId="4" xfId="0" applyAlignment="1" applyBorder="1" applyFont="1" applyNumberFormat="1">
      <alignment horizontal="left" shrinkToFit="0" vertical="center" wrapText="1"/>
    </xf>
    <xf borderId="42" fillId="43" fontId="37" numFmtId="165" xfId="0" applyAlignment="1" applyBorder="1" applyFont="1" applyNumberFormat="1">
      <alignment shrinkToFit="0" vertical="center" wrapText="1"/>
    </xf>
    <xf borderId="1" fillId="51" fontId="49" numFmtId="4" xfId="0" applyAlignment="1" applyBorder="1" applyFont="1" applyNumberFormat="1">
      <alignment horizontal="left" shrinkToFit="0" vertical="center" wrapText="1"/>
    </xf>
    <xf borderId="1" fillId="53" fontId="50" numFmtId="4" xfId="0" applyAlignment="1" applyBorder="1" applyFont="1" applyNumberFormat="1">
      <alignment horizontal="left" shrinkToFit="0" vertical="center" wrapText="1"/>
    </xf>
    <xf borderId="1" fillId="43" fontId="32" numFmtId="2" xfId="0" applyAlignment="1" applyBorder="1" applyFont="1" applyNumberFormat="1">
      <alignment horizontal="left" shrinkToFit="0" vertical="center" wrapText="1"/>
    </xf>
    <xf borderId="1" fillId="43" fontId="32" numFmtId="2" xfId="0" applyAlignment="1" applyBorder="1" applyFont="1" applyNumberFormat="1">
      <alignment shrinkToFit="0" vertical="center" wrapText="1"/>
    </xf>
    <xf borderId="1" fillId="43" fontId="32" numFmtId="3" xfId="0" applyAlignment="1" applyBorder="1" applyFont="1" applyNumberFormat="1">
      <alignment horizontal="center" shrinkToFit="0" vertical="center" wrapText="1"/>
    </xf>
    <xf borderId="1" fillId="43" fontId="32" numFmtId="170" xfId="0" applyAlignment="1" applyBorder="1" applyFont="1" applyNumberFormat="1">
      <alignment horizontal="left" shrinkToFit="0" vertical="center" wrapText="1"/>
    </xf>
    <xf borderId="1" fillId="43" fontId="19" numFmtId="3" xfId="0" applyAlignment="1" applyBorder="1" applyFont="1" applyNumberFormat="1">
      <alignment horizontal="center" vertical="center"/>
    </xf>
    <xf borderId="1" fillId="43" fontId="20" numFmtId="3" xfId="0" applyAlignment="1" applyBorder="1" applyFont="1" applyNumberFormat="1">
      <alignment horizontal="center" vertical="center"/>
    </xf>
    <xf borderId="1" fillId="43" fontId="20" numFmtId="171" xfId="0" applyAlignment="1" applyBorder="1" applyFont="1" applyNumberFormat="1">
      <alignment horizontal="center" vertical="center"/>
    </xf>
    <xf borderId="1" fillId="43" fontId="32" numFmtId="165" xfId="0" applyAlignment="1" applyBorder="1" applyFont="1" applyNumberFormat="1">
      <alignment horizontal="right" vertical="center"/>
    </xf>
    <xf borderId="1" fillId="44" fontId="41" numFmtId="2" xfId="0" applyAlignment="1" applyBorder="1" applyFont="1" applyNumberFormat="1">
      <alignment horizontal="center" vertical="center"/>
    </xf>
    <xf borderId="1" fillId="44" fontId="41" numFmtId="170" xfId="0" applyAlignment="1" applyBorder="1" applyFont="1" applyNumberFormat="1">
      <alignment horizontal="left" vertical="center"/>
    </xf>
    <xf borderId="68" fillId="5" fontId="41" numFmtId="2" xfId="0" applyAlignment="1" applyBorder="1" applyFont="1" applyNumberFormat="1">
      <alignment horizontal="center" vertical="center"/>
    </xf>
    <xf borderId="1" fillId="43" fontId="7" numFmtId="0" xfId="0" applyAlignment="1" applyBorder="1" applyFont="1">
      <alignment horizontal="center" shrinkToFit="0" vertical="center" wrapText="1"/>
    </xf>
    <xf borderId="52" fillId="5" fontId="7" numFmtId="2" xfId="0" applyAlignment="1" applyBorder="1" applyFont="1" applyNumberFormat="1">
      <alignment horizontal="center" vertical="center"/>
    </xf>
    <xf borderId="34" fillId="4" fontId="32" numFmtId="2" xfId="0" applyAlignment="1" applyBorder="1" applyFont="1" applyNumberFormat="1">
      <alignment horizontal="left" shrinkToFit="0" vertical="center" wrapText="1"/>
    </xf>
    <xf borderId="34" fillId="4" fontId="32" numFmtId="49" xfId="0" applyAlignment="1" applyBorder="1" applyFont="1" applyNumberFormat="1">
      <alignment horizontal="left" shrinkToFit="0" vertical="center" wrapText="1"/>
    </xf>
    <xf borderId="34" fillId="4" fontId="32" numFmtId="4" xfId="0" applyAlignment="1" applyBorder="1" applyFont="1" applyNumberFormat="1">
      <alignment shrinkToFit="0" vertical="center" wrapText="1"/>
    </xf>
    <xf borderId="34" fillId="4" fontId="32" numFmtId="4" xfId="0" applyAlignment="1" applyBorder="1" applyFont="1" applyNumberFormat="1">
      <alignment horizontal="left" shrinkToFit="0" vertical="center" wrapText="1"/>
    </xf>
    <xf borderId="34" fillId="4" fontId="51" numFmtId="4" xfId="0" applyAlignment="1" applyBorder="1" applyFont="1" applyNumberFormat="1">
      <alignment horizontal="left" shrinkToFit="0" vertical="center" wrapText="1"/>
    </xf>
    <xf borderId="34" fillId="4" fontId="32" numFmtId="3" xfId="0" applyAlignment="1" applyBorder="1" applyFont="1" applyNumberFormat="1">
      <alignment horizontal="center" shrinkToFit="0" vertical="center" wrapText="1"/>
    </xf>
    <xf borderId="73" fillId="4" fontId="32" numFmtId="2" xfId="0" applyAlignment="1" applyBorder="1" applyFont="1" applyNumberFormat="1">
      <alignment horizontal="left" shrinkToFit="0" vertical="center" wrapText="1"/>
    </xf>
    <xf borderId="74" fillId="4" fontId="32" numFmtId="170" xfId="0" applyAlignment="1" applyBorder="1" applyFont="1" applyNumberFormat="1">
      <alignment horizontal="left" shrinkToFit="0" vertical="center" wrapText="1"/>
    </xf>
    <xf borderId="0" fillId="0" fontId="32" numFmtId="3" xfId="0" applyAlignment="1" applyFont="1" applyNumberFormat="1">
      <alignment horizontal="center" shrinkToFit="0" vertical="center" wrapText="1"/>
    </xf>
    <xf borderId="42" fillId="43" fontId="19" numFmtId="2" xfId="0" applyAlignment="1" applyBorder="1" applyFont="1" applyNumberFormat="1">
      <alignment horizontal="center" shrinkToFit="0" vertical="center" wrapText="1"/>
    </xf>
    <xf borderId="42" fillId="4" fontId="20" numFmtId="3" xfId="0" applyAlignment="1" applyBorder="1" applyFont="1" applyNumberFormat="1">
      <alignment horizontal="center" vertical="center"/>
    </xf>
    <xf borderId="42" fillId="4" fontId="20" numFmtId="171" xfId="0" applyAlignment="1" applyBorder="1" applyFont="1" applyNumberFormat="1">
      <alignment horizontal="right" vertical="center"/>
    </xf>
    <xf borderId="42" fillId="43" fontId="19" numFmtId="4" xfId="0" applyAlignment="1" applyBorder="1" applyFont="1" applyNumberFormat="1">
      <alignment horizontal="right" shrinkToFit="0" vertical="center" wrapText="1"/>
    </xf>
    <xf borderId="34" fillId="4" fontId="52" numFmtId="4" xfId="0" applyAlignment="1" applyBorder="1" applyFont="1" applyNumberFormat="1">
      <alignment horizontal="left" shrinkToFit="0" vertical="center" wrapText="1"/>
    </xf>
    <xf borderId="31" fillId="4" fontId="32" numFmtId="3" xfId="0" applyAlignment="1" applyBorder="1" applyFont="1" applyNumberFormat="1">
      <alignment horizontal="center" shrinkToFit="0" vertical="center" wrapText="1"/>
    </xf>
    <xf borderId="34" fillId="4" fontId="32" numFmtId="170" xfId="0" applyAlignment="1" applyBorder="1" applyFont="1" applyNumberFormat="1">
      <alignment horizontal="left" shrinkToFit="0" vertical="center" wrapText="1"/>
    </xf>
    <xf borderId="34" fillId="4" fontId="53" numFmtId="4" xfId="0" applyAlignment="1" applyBorder="1" applyFont="1" applyNumberFormat="1">
      <alignment horizontal="left" shrinkToFit="0" vertical="center" wrapText="1"/>
    </xf>
    <xf borderId="1" fillId="43" fontId="32" numFmtId="4" xfId="0" applyAlignment="1" applyBorder="1" applyFont="1" applyNumberFormat="1">
      <alignment shrinkToFit="0" vertical="center" wrapText="1"/>
    </xf>
    <xf borderId="1" fillId="43" fontId="32" numFmtId="4" xfId="0" applyAlignment="1" applyBorder="1" applyFont="1" applyNumberFormat="1">
      <alignment horizontal="left" shrinkToFit="0" vertical="center" wrapText="1"/>
    </xf>
    <xf borderId="1" fillId="43" fontId="54" numFmtId="4" xfId="0" applyAlignment="1" applyBorder="1" applyFont="1" applyNumberFormat="1">
      <alignment horizontal="left" shrinkToFit="0" vertical="center" wrapText="1"/>
    </xf>
    <xf borderId="1" fillId="43" fontId="20" numFmtId="171" xfId="0" applyAlignment="1" applyBorder="1" applyFont="1" applyNumberFormat="1">
      <alignment horizontal="right" vertical="center"/>
    </xf>
    <xf borderId="3" fillId="43" fontId="32" numFmtId="0" xfId="0" applyAlignment="1" applyBorder="1" applyFont="1">
      <alignment vertical="center"/>
    </xf>
    <xf borderId="3" fillId="49" fontId="32" numFmtId="2" xfId="0" applyAlignment="1" applyBorder="1" applyFont="1" applyNumberFormat="1">
      <alignment horizontal="left" shrinkToFit="0" vertical="center" wrapText="1"/>
    </xf>
    <xf borderId="3" fillId="49" fontId="32" numFmtId="0" xfId="0" applyAlignment="1" applyBorder="1" applyFont="1">
      <alignment horizontal="left" shrinkToFit="0" vertical="center" wrapText="1"/>
    </xf>
    <xf borderId="3" fillId="49" fontId="1" numFmtId="2" xfId="0" applyAlignment="1" applyBorder="1" applyFont="1" applyNumberFormat="1">
      <alignment horizontal="left" shrinkToFit="0" vertical="center" wrapText="1"/>
    </xf>
    <xf borderId="75" fillId="49" fontId="1" numFmtId="4" xfId="0" applyAlignment="1" applyBorder="1" applyFont="1" applyNumberFormat="1">
      <alignment horizontal="left" shrinkToFit="0" vertical="center" wrapText="1"/>
    </xf>
    <xf borderId="76" fillId="0" fontId="18" numFmtId="0" xfId="0" applyBorder="1" applyFont="1"/>
    <xf borderId="77" fillId="0" fontId="18" numFmtId="0" xfId="0" applyBorder="1" applyFont="1"/>
    <xf borderId="3" fillId="49" fontId="1" numFmtId="3" xfId="0" applyAlignment="1" applyBorder="1" applyFont="1" applyNumberFormat="1">
      <alignment horizontal="center" shrinkToFit="0" vertical="center" wrapText="1"/>
    </xf>
    <xf borderId="75" fillId="49" fontId="1" numFmtId="0" xfId="0" applyAlignment="1" applyBorder="1" applyFont="1">
      <alignment horizontal="left" shrinkToFit="0" vertical="center" wrapText="1"/>
    </xf>
    <xf borderId="3" fillId="49" fontId="1" numFmtId="170" xfId="0" applyAlignment="1" applyBorder="1" applyFont="1" applyNumberFormat="1">
      <alignment horizontal="left" shrinkToFit="0" vertical="center" wrapText="1"/>
    </xf>
    <xf borderId="3" fillId="2" fontId="32" numFmtId="3" xfId="0" applyAlignment="1" applyBorder="1" applyFont="1" applyNumberFormat="1">
      <alignment horizontal="center" shrinkToFit="0" vertical="center" wrapText="1"/>
    </xf>
    <xf borderId="3" fillId="54" fontId="32" numFmtId="3" xfId="0" applyAlignment="1" applyBorder="1" applyFont="1" applyNumberFormat="1">
      <alignment horizontal="center" shrinkToFit="0" vertical="center" wrapText="1"/>
    </xf>
    <xf borderId="3" fillId="23" fontId="32" numFmtId="3" xfId="0" applyAlignment="1" applyBorder="1" applyFont="1" applyNumberFormat="1">
      <alignment horizontal="center" shrinkToFit="0" vertical="center" wrapText="1"/>
    </xf>
    <xf borderId="3" fillId="24" fontId="32" numFmtId="3" xfId="0" applyAlignment="1" applyBorder="1" applyFont="1" applyNumberFormat="1">
      <alignment horizontal="center" shrinkToFit="0" vertical="center" wrapText="1"/>
    </xf>
    <xf borderId="3" fillId="25" fontId="32" numFmtId="3" xfId="0" applyAlignment="1" applyBorder="1" applyFont="1" applyNumberFormat="1">
      <alignment horizontal="center" shrinkToFit="0" vertical="center" wrapText="1"/>
    </xf>
    <xf borderId="3" fillId="26" fontId="32" numFmtId="3" xfId="0" applyAlignment="1" applyBorder="1" applyFont="1" applyNumberFormat="1">
      <alignment horizontal="center" shrinkToFit="0" vertical="center" wrapText="1"/>
    </xf>
    <xf borderId="3" fillId="48" fontId="32" numFmtId="3" xfId="0" applyAlignment="1" applyBorder="1" applyFont="1" applyNumberFormat="1">
      <alignment horizontal="center" shrinkToFit="0" vertical="center" wrapText="1"/>
    </xf>
    <xf borderId="3" fillId="55" fontId="32" numFmtId="3" xfId="0" applyAlignment="1" applyBorder="1" applyFont="1" applyNumberFormat="1">
      <alignment horizontal="center" shrinkToFit="0" vertical="center" wrapText="1"/>
    </xf>
    <xf borderId="3" fillId="30" fontId="32" numFmtId="3" xfId="0" applyAlignment="1" applyBorder="1" applyFont="1" applyNumberFormat="1">
      <alignment horizontal="center" shrinkToFit="0" vertical="center" wrapText="1"/>
    </xf>
    <xf borderId="3" fillId="31" fontId="32" numFmtId="3" xfId="0" applyAlignment="1" applyBorder="1" applyFont="1" applyNumberFormat="1">
      <alignment horizontal="center" shrinkToFit="0" vertical="center" wrapText="1"/>
    </xf>
    <xf borderId="3" fillId="32" fontId="7" numFmtId="3" xfId="0" applyAlignment="1" applyBorder="1" applyFont="1" applyNumberFormat="1">
      <alignment horizontal="center" shrinkToFit="0" vertical="center" wrapText="1"/>
    </xf>
    <xf borderId="3" fillId="43" fontId="32" numFmtId="3" xfId="0" applyAlignment="1" applyBorder="1" applyFont="1" applyNumberFormat="1">
      <alignment horizontal="center" vertical="center"/>
    </xf>
    <xf borderId="3" fillId="43" fontId="26" numFmtId="3" xfId="0" applyAlignment="1" applyBorder="1" applyFont="1" applyNumberFormat="1">
      <alignment horizontal="center" vertical="center"/>
    </xf>
    <xf borderId="3" fillId="52" fontId="19" numFmtId="0" xfId="0" applyAlignment="1" applyBorder="1" applyFont="1">
      <alignment horizontal="center" vertical="center"/>
    </xf>
    <xf borderId="3" fillId="49" fontId="20" numFmtId="3" xfId="0" applyAlignment="1" applyBorder="1" applyFont="1" applyNumberFormat="1">
      <alignment horizontal="center" vertical="center"/>
    </xf>
    <xf borderId="3" fillId="49" fontId="20" numFmtId="171" xfId="0" applyAlignment="1" applyBorder="1" applyFont="1" applyNumberFormat="1">
      <alignment horizontal="right" vertical="center"/>
    </xf>
    <xf borderId="3" fillId="43" fontId="19" numFmtId="165" xfId="0" applyAlignment="1" applyBorder="1" applyFont="1" applyNumberFormat="1">
      <alignment horizontal="right" vertical="center"/>
    </xf>
    <xf borderId="3" fillId="43" fontId="19" numFmtId="4" xfId="0" applyAlignment="1" applyBorder="1" applyFont="1" applyNumberFormat="1">
      <alignment horizontal="right" shrinkToFit="0" vertical="center" wrapText="1"/>
    </xf>
    <xf borderId="3" fillId="43" fontId="17" numFmtId="4" xfId="0" applyAlignment="1" applyBorder="1" applyFont="1" applyNumberFormat="1">
      <alignment horizontal="right" shrinkToFit="0" vertical="center" wrapText="1"/>
    </xf>
    <xf borderId="3" fillId="43" fontId="32" numFmtId="0" xfId="0" applyAlignment="1" applyBorder="1" applyFont="1">
      <alignment shrinkToFit="0" vertical="center" wrapText="1"/>
    </xf>
    <xf borderId="1" fillId="51" fontId="20" numFmtId="2" xfId="0" applyAlignment="1" applyBorder="1" applyFont="1" applyNumberFormat="1">
      <alignment horizontal="left" readingOrder="0" shrinkToFit="0" vertical="center" wrapText="1"/>
    </xf>
    <xf borderId="1" fillId="51" fontId="20" numFmtId="49" xfId="0" applyAlignment="1" applyBorder="1" applyFont="1" applyNumberFormat="1">
      <alignment horizontal="left" readingOrder="0" shrinkToFit="0" vertical="center" wrapText="1"/>
    </xf>
    <xf borderId="1" fillId="51" fontId="55" numFmtId="1" xfId="0" applyAlignment="1" applyBorder="1" applyFont="1" applyNumberFormat="1">
      <alignment shrinkToFit="0" wrapText="1"/>
    </xf>
    <xf borderId="1" fillId="51" fontId="20" numFmtId="0" xfId="0" applyAlignment="1" applyBorder="1" applyFont="1">
      <alignment horizontal="left" shrinkToFit="0" vertical="center" wrapText="1"/>
    </xf>
    <xf borderId="42" fillId="47" fontId="32" numFmtId="3" xfId="0" applyAlignment="1" applyBorder="1" applyFont="1" applyNumberFormat="1">
      <alignment horizontal="center" shrinkToFit="0" vertical="center" wrapText="1"/>
    </xf>
    <xf borderId="1" fillId="43" fontId="19" numFmtId="4" xfId="0" applyAlignment="1" applyBorder="1" applyFont="1" applyNumberFormat="1">
      <alignment horizontal="center" shrinkToFit="0" vertical="center" wrapText="1"/>
    </xf>
    <xf borderId="3" fillId="49" fontId="1" numFmtId="0" xfId="0" applyAlignment="1" applyBorder="1" applyFont="1">
      <alignment horizontal="left" shrinkToFit="0" vertical="center" wrapText="1"/>
    </xf>
    <xf borderId="1" fillId="51" fontId="56" numFmtId="1" xfId="0" applyAlignment="1" applyBorder="1" applyFont="1" applyNumberFormat="1">
      <alignment shrinkToFit="0" wrapText="1"/>
    </xf>
    <xf borderId="1" fillId="51" fontId="57" numFmtId="0" xfId="0" applyAlignment="1" applyBorder="1" applyFont="1">
      <alignment horizontal="left" shrinkToFit="0" vertical="center" wrapText="1"/>
    </xf>
    <xf borderId="1" fillId="51" fontId="20" numFmtId="2" xfId="0" applyAlignment="1" applyBorder="1" applyFont="1" applyNumberFormat="1">
      <alignment horizontal="left" shrinkToFit="0" vertical="center" wrapText="1"/>
    </xf>
    <xf borderId="1" fillId="43" fontId="32" numFmtId="0" xfId="0" applyAlignment="1" applyBorder="1" applyFont="1">
      <alignment horizontal="left" shrinkToFit="0" vertical="center" wrapText="1"/>
    </xf>
    <xf borderId="1" fillId="43" fontId="49" numFmtId="0" xfId="0" applyAlignment="1" applyBorder="1" applyFont="1">
      <alignment horizontal="left" shrinkToFit="0" vertical="center" wrapText="1"/>
    </xf>
    <xf borderId="1" fillId="43" fontId="17" numFmtId="0" xfId="0" applyAlignment="1" applyBorder="1" applyFont="1">
      <alignment horizontal="center" vertical="center"/>
    </xf>
    <xf borderId="1" fillId="51" fontId="58" numFmtId="0" xfId="0" applyAlignment="1" applyBorder="1" applyFont="1">
      <alignment horizontal="left" shrinkToFit="0" vertical="center" wrapText="1"/>
    </xf>
    <xf borderId="1" fillId="44" fontId="42" numFmtId="0" xfId="0" applyBorder="1" applyFont="1"/>
    <xf borderId="1" fillId="44" fontId="3" numFmtId="2" xfId="0" applyAlignment="1" applyBorder="1" applyFont="1" applyNumberFormat="1">
      <alignment horizontal="left" shrinkToFit="0" vertical="center" wrapText="1"/>
    </xf>
    <xf borderId="1" fillId="44" fontId="32" numFmtId="2" xfId="0" applyAlignment="1" applyBorder="1" applyFont="1" applyNumberFormat="1">
      <alignment horizontal="left" shrinkToFit="0" vertical="center" wrapText="1"/>
    </xf>
    <xf borderId="1" fillId="44" fontId="59" numFmtId="4" xfId="0" applyAlignment="1" applyBorder="1" applyFont="1" applyNumberFormat="1">
      <alignment horizontal="left" vertical="center"/>
    </xf>
    <xf borderId="1" fillId="44" fontId="59" numFmtId="4" xfId="0" applyAlignment="1" applyBorder="1" applyFont="1" applyNumberFormat="1">
      <alignment horizontal="left" shrinkToFit="0" vertical="center" wrapText="1"/>
    </xf>
    <xf borderId="1" fillId="44" fontId="59" numFmtId="4" xfId="0" applyAlignment="1" applyBorder="1" applyFont="1" applyNumberFormat="1">
      <alignment horizontal="center" shrinkToFit="0" vertical="center" wrapText="1"/>
    </xf>
    <xf borderId="1" fillId="44" fontId="32" numFmtId="170" xfId="0" applyAlignment="1" applyBorder="1" applyFont="1" applyNumberFormat="1">
      <alignment horizontal="left" vertical="center"/>
    </xf>
    <xf borderId="1" fillId="44" fontId="20" numFmtId="3" xfId="0" applyAlignment="1" applyBorder="1" applyFont="1" applyNumberFormat="1">
      <alignment horizontal="center" shrinkToFit="0" vertical="center" wrapText="1"/>
    </xf>
    <xf borderId="1" fillId="44" fontId="13" numFmtId="0" xfId="0" applyAlignment="1" applyBorder="1" applyFont="1">
      <alignment horizontal="center" shrinkToFit="0" vertical="center" wrapText="1"/>
    </xf>
    <xf borderId="1" fillId="44" fontId="17" numFmtId="3" xfId="0" applyAlignment="1" applyBorder="1" applyFont="1" applyNumberFormat="1">
      <alignment horizontal="center" shrinkToFit="0" vertical="center" wrapText="1"/>
    </xf>
    <xf borderId="1" fillId="44" fontId="19" numFmtId="3" xfId="0" applyAlignment="1" applyBorder="1" applyFont="1" applyNumberFormat="1">
      <alignment horizontal="center" shrinkToFit="0" vertical="center" wrapText="1"/>
    </xf>
    <xf borderId="1" fillId="44" fontId="26" numFmtId="3" xfId="0" applyAlignment="1" applyBorder="1" applyFont="1" applyNumberFormat="1">
      <alignment horizontal="center" vertical="center"/>
    </xf>
    <xf borderId="1" fillId="44" fontId="32" numFmtId="3" xfId="0" applyAlignment="1" applyBorder="1" applyFont="1" applyNumberFormat="1">
      <alignment horizontal="center" shrinkToFit="0" vertical="center" wrapText="1"/>
    </xf>
    <xf borderId="1" fillId="44" fontId="32" numFmtId="171" xfId="0" applyAlignment="1" applyBorder="1" applyFont="1" applyNumberFormat="1">
      <alignment horizontal="right" shrinkToFit="0" vertical="center" wrapText="1"/>
    </xf>
    <xf borderId="1" fillId="44" fontId="32" numFmtId="165" xfId="0" applyAlignment="1" applyBorder="1" applyFont="1" applyNumberFormat="1">
      <alignment horizontal="right" shrinkToFit="0" vertical="center" wrapText="1"/>
    </xf>
    <xf borderId="1" fillId="44" fontId="37" numFmtId="172" xfId="0" applyAlignment="1" applyBorder="1" applyFont="1" applyNumberFormat="1">
      <alignment horizontal="right" shrinkToFit="0" vertical="center" wrapText="1"/>
    </xf>
    <xf borderId="1" fillId="44" fontId="37" numFmtId="4" xfId="0" applyAlignment="1" applyBorder="1" applyFont="1" applyNumberFormat="1">
      <alignment horizontal="right" shrinkToFit="0" vertical="center" wrapText="1"/>
    </xf>
    <xf borderId="1" fillId="44" fontId="37" numFmtId="3" xfId="0" applyAlignment="1" applyBorder="1" applyFont="1" applyNumberFormat="1">
      <alignment horizontal="right" shrinkToFit="0" vertical="center" wrapText="1"/>
    </xf>
    <xf borderId="1" fillId="44" fontId="37" numFmtId="3" xfId="0" applyAlignment="1" applyBorder="1" applyFont="1" applyNumberFormat="1">
      <alignment horizontal="center" shrinkToFit="0" vertical="center" wrapText="1"/>
    </xf>
    <xf borderId="52" fillId="44" fontId="59" numFmtId="4" xfId="0" applyAlignment="1" applyBorder="1" applyFont="1" applyNumberFormat="1">
      <alignment horizontal="left" shrinkToFit="0" vertical="center" wrapText="1"/>
    </xf>
    <xf borderId="1" fillId="43" fontId="32" numFmtId="170" xfId="0" applyAlignment="1" applyBorder="1" applyFont="1" applyNumberFormat="1">
      <alignment horizontal="left" vertical="center"/>
    </xf>
    <xf borderId="1" fillId="43" fontId="26" numFmtId="171" xfId="0" applyAlignment="1" applyBorder="1" applyFont="1" applyNumberFormat="1">
      <alignment horizontal="center" vertical="center"/>
    </xf>
    <xf borderId="1" fillId="43" fontId="42" numFmtId="0" xfId="0" applyBorder="1" applyFont="1"/>
    <xf borderId="1" fillId="4" fontId="60" numFmtId="2" xfId="0" applyBorder="1" applyFont="1" applyNumberFormat="1"/>
    <xf borderId="78" fillId="4" fontId="32" numFmtId="4" xfId="0" applyAlignment="1" applyBorder="1" applyFont="1" applyNumberFormat="1">
      <alignment horizontal="left" shrinkToFit="0" vertical="center" wrapText="1"/>
    </xf>
    <xf borderId="1" fillId="4" fontId="20" numFmtId="4" xfId="0" applyAlignment="1" applyBorder="1" applyFont="1" applyNumberFormat="1">
      <alignment horizontal="left" shrinkToFit="0" vertical="center" wrapText="1"/>
    </xf>
    <xf borderId="1" fillId="4" fontId="32" numFmtId="0" xfId="0" applyAlignment="1" applyBorder="1" applyFont="1">
      <alignment horizontal="center" shrinkToFit="0" vertical="center" wrapText="1"/>
    </xf>
    <xf borderId="79" fillId="4" fontId="32" numFmtId="165" xfId="0" applyAlignment="1" applyBorder="1" applyFont="1" applyNumberFormat="1">
      <alignment horizontal="center" shrinkToFit="0" vertical="center" wrapText="1"/>
    </xf>
    <xf borderId="79" fillId="4" fontId="32" numFmtId="170" xfId="0" applyAlignment="1" applyBorder="1" applyFont="1" applyNumberFormat="1">
      <alignment horizontal="left" shrinkToFit="0" vertical="center" wrapText="1"/>
    </xf>
    <xf borderId="52" fillId="4" fontId="61" numFmtId="3" xfId="0" applyAlignment="1" applyBorder="1" applyFont="1" applyNumberFormat="1">
      <alignment horizontal="left" vertical="center"/>
    </xf>
    <xf borderId="1" fillId="46" fontId="37" numFmtId="3" xfId="0" applyAlignment="1" applyBorder="1" applyFont="1" applyNumberFormat="1">
      <alignment horizontal="center" shrinkToFit="0" vertical="center" wrapText="1"/>
    </xf>
    <xf borderId="1" fillId="43" fontId="27" numFmtId="3" xfId="0" applyAlignment="1" applyBorder="1" applyFont="1" applyNumberFormat="1">
      <alignment horizontal="center" shrinkToFit="0" vertical="center" wrapText="1"/>
    </xf>
    <xf borderId="3" fillId="2" fontId="9" numFmtId="3" xfId="0" applyAlignment="1" applyBorder="1" applyFont="1" applyNumberFormat="1">
      <alignment horizontal="center" shrinkToFit="0" vertical="center" wrapText="1"/>
    </xf>
    <xf borderId="1" fillId="51" fontId="32" numFmtId="49" xfId="0" applyAlignment="1" applyBorder="1" applyFont="1" applyNumberFormat="1">
      <alignment shrinkToFit="0" wrapText="1"/>
    </xf>
    <xf borderId="42" fillId="51" fontId="1" numFmtId="4" xfId="0" applyAlignment="1" applyBorder="1" applyFont="1" applyNumberFormat="1">
      <alignment shrinkToFit="0" wrapText="1"/>
    </xf>
    <xf borderId="1" fillId="51" fontId="1" numFmtId="4" xfId="0" applyAlignment="1" applyBorder="1" applyFont="1" applyNumberFormat="1">
      <alignment shrinkToFit="0" wrapText="1"/>
    </xf>
    <xf borderId="1" fillId="51" fontId="1" numFmtId="2" xfId="0" applyBorder="1" applyFont="1" applyNumberFormat="1"/>
    <xf borderId="1" fillId="51" fontId="1" numFmtId="170" xfId="0" applyAlignment="1" applyBorder="1" applyFont="1" applyNumberFormat="1">
      <alignment horizontal="left" shrinkToFit="0" wrapText="1"/>
    </xf>
    <xf borderId="1" fillId="7" fontId="32" numFmtId="3" xfId="0" applyAlignment="1" applyBorder="1" applyFont="1" applyNumberFormat="1">
      <alignment horizontal="center" readingOrder="0" shrinkToFit="0" vertical="center" wrapText="1"/>
    </xf>
    <xf borderId="1" fillId="22" fontId="32" numFmtId="3" xfId="0" applyAlignment="1" applyBorder="1" applyFont="1" applyNumberFormat="1">
      <alignment horizontal="center" readingOrder="0" shrinkToFit="0" vertical="center" wrapText="1"/>
    </xf>
    <xf borderId="65" fillId="43" fontId="26" numFmtId="3" xfId="0" applyAlignment="1" applyBorder="1" applyFont="1" applyNumberFormat="1">
      <alignment horizontal="center" shrinkToFit="0" vertical="center" wrapText="1"/>
    </xf>
    <xf borderId="1" fillId="2" fontId="3" numFmtId="3" xfId="0" applyAlignment="1" applyBorder="1" applyFont="1" applyNumberFormat="1">
      <alignment horizontal="center" shrinkToFit="0" vertical="center" wrapText="1"/>
    </xf>
    <xf borderId="1" fillId="6" fontId="3" numFmtId="3" xfId="0" applyAlignment="1" applyBorder="1" applyFont="1" applyNumberFormat="1">
      <alignment horizontal="center" shrinkToFit="0" vertical="center" wrapText="1"/>
    </xf>
    <xf borderId="1" fillId="56" fontId="3" numFmtId="3" xfId="0" applyAlignment="1" applyBorder="1" applyFill="1" applyFont="1" applyNumberFormat="1">
      <alignment horizontal="center" shrinkToFit="0" vertical="center" wrapText="1"/>
    </xf>
    <xf borderId="1" fillId="57" fontId="3" numFmtId="3" xfId="0" applyAlignment="1" applyBorder="1" applyFill="1" applyFont="1" applyNumberFormat="1">
      <alignment horizontal="center" shrinkToFit="0" vertical="center" wrapText="1"/>
    </xf>
    <xf borderId="1" fillId="58" fontId="27" numFmtId="3" xfId="0" applyAlignment="1" applyBorder="1" applyFill="1" applyFont="1" applyNumberFormat="1">
      <alignment horizontal="center" shrinkToFit="0" vertical="center" wrapText="1"/>
    </xf>
    <xf borderId="1" fillId="43" fontId="7" numFmtId="0" xfId="0" applyAlignment="1" applyBorder="1" applyFont="1">
      <alignment shrinkToFit="0" vertical="center" wrapText="1"/>
    </xf>
    <xf borderId="3" fillId="2" fontId="3" numFmtId="3" xfId="0" applyAlignment="1" applyBorder="1" applyFont="1" applyNumberFormat="1">
      <alignment horizontal="center" shrinkToFit="0" vertical="center" wrapText="1"/>
    </xf>
    <xf borderId="3" fillId="6" fontId="3" numFmtId="3" xfId="0" applyAlignment="1" applyBorder="1" applyFont="1" applyNumberFormat="1">
      <alignment horizontal="center" shrinkToFit="0" vertical="center" wrapText="1"/>
    </xf>
    <xf borderId="3" fillId="56" fontId="3" numFmtId="3" xfId="0" applyAlignment="1" applyBorder="1" applyFont="1" applyNumberFormat="1">
      <alignment horizontal="center" shrinkToFit="0" vertical="center" wrapText="1"/>
    </xf>
    <xf borderId="3" fillId="57" fontId="3" numFmtId="3" xfId="0" applyAlignment="1" applyBorder="1" applyFont="1" applyNumberFormat="1">
      <alignment horizontal="center" shrinkToFit="0" vertical="center" wrapText="1"/>
    </xf>
    <xf borderId="3" fillId="58" fontId="27" numFmtId="3" xfId="0" applyAlignment="1" applyBorder="1" applyFont="1" applyNumberFormat="1">
      <alignment horizontal="center" shrinkToFit="0" vertical="center" wrapText="1"/>
    </xf>
    <xf borderId="3" fillId="47" fontId="32" numFmtId="3" xfId="0" applyAlignment="1" applyBorder="1" applyFont="1" applyNumberFormat="1">
      <alignment horizontal="center" shrinkToFit="0" vertical="center" wrapText="1"/>
    </xf>
    <xf borderId="1" fillId="43" fontId="62" numFmtId="0" xfId="0" applyAlignment="1" applyBorder="1" applyFont="1">
      <alignment horizontal="left" shrinkToFit="0" vertical="center" wrapText="1"/>
    </xf>
    <xf borderId="1" fillId="43" fontId="19" numFmtId="0" xfId="0" applyAlignment="1" applyBorder="1" applyFont="1">
      <alignment horizontal="center" vertical="center"/>
    </xf>
    <xf borderId="1" fillId="46" fontId="26" numFmtId="3" xfId="0" applyAlignment="1" applyBorder="1" applyFont="1" applyNumberFormat="1">
      <alignment horizontal="center" shrinkToFit="0" vertical="center" wrapText="1"/>
    </xf>
    <xf borderId="1" fillId="46" fontId="26" numFmtId="171" xfId="0" applyAlignment="1" applyBorder="1" applyFont="1" applyNumberFormat="1">
      <alignment horizontal="center" shrinkToFit="0" vertical="center" wrapText="1"/>
    </xf>
    <xf borderId="1" fillId="46" fontId="26" numFmtId="165" xfId="0" applyAlignment="1" applyBorder="1" applyFont="1" applyNumberFormat="1">
      <alignment horizontal="right" shrinkToFit="0" vertical="center" wrapText="1"/>
    </xf>
    <xf borderId="1" fillId="46" fontId="26" numFmtId="4" xfId="0" applyAlignment="1" applyBorder="1" applyFont="1" applyNumberFormat="1">
      <alignment horizontal="center" shrinkToFit="0" vertical="center" wrapText="1"/>
    </xf>
    <xf borderId="1" fillId="44" fontId="1" numFmtId="1" xfId="0" applyAlignment="1" applyBorder="1" applyFont="1" applyNumberFormat="1">
      <alignment horizontal="center" vertical="center"/>
    </xf>
    <xf borderId="1" fillId="43" fontId="20" numFmtId="3" xfId="0" applyAlignment="1" applyBorder="1" applyFont="1" applyNumberFormat="1">
      <alignment horizontal="center" shrinkToFit="0" vertical="center" wrapText="1"/>
    </xf>
    <xf borderId="1" fillId="43" fontId="20" numFmtId="171" xfId="0" applyAlignment="1" applyBorder="1" applyFont="1" applyNumberFormat="1">
      <alignment horizontal="right" shrinkToFit="0" vertical="center" wrapText="1"/>
    </xf>
    <xf borderId="1" fillId="43" fontId="7" numFmtId="3" xfId="0" applyAlignment="1" applyBorder="1" applyFont="1" applyNumberFormat="1">
      <alignment horizontal="center" vertical="center"/>
    </xf>
    <xf borderId="1" fillId="43" fontId="37" numFmtId="1" xfId="0" applyAlignment="1" applyBorder="1" applyFont="1" applyNumberFormat="1">
      <alignment horizontal="center" shrinkToFit="0" vertical="center" wrapText="1"/>
    </xf>
    <xf borderId="1" fillId="51" fontId="63" numFmtId="0" xfId="0" applyAlignment="1" applyBorder="1" applyFont="1">
      <alignment horizontal="left" shrinkToFit="0" vertical="center" wrapText="1"/>
    </xf>
    <xf borderId="1" fillId="2" fontId="32" numFmtId="170" xfId="0" applyAlignment="1" applyBorder="1" applyFont="1" applyNumberFormat="1">
      <alignment horizontal="left" shrinkToFit="0" vertical="center" wrapText="1"/>
    </xf>
    <xf borderId="1" fillId="43" fontId="32" numFmtId="10" xfId="0" applyAlignment="1" applyBorder="1" applyFont="1" applyNumberFormat="1">
      <alignment horizontal="center" vertical="center"/>
    </xf>
    <xf borderId="1" fillId="43" fontId="26" numFmtId="10" xfId="0" applyAlignment="1" applyBorder="1" applyFont="1" applyNumberFormat="1">
      <alignment horizontal="center" vertical="center"/>
    </xf>
    <xf borderId="1" fillId="4" fontId="64" numFmtId="4" xfId="0" applyAlignment="1" applyBorder="1" applyFont="1" applyNumberFormat="1">
      <alignment horizontal="left" shrinkToFit="0" vertical="center" wrapText="1"/>
    </xf>
    <xf borderId="75" fillId="49" fontId="32" numFmtId="4" xfId="0" applyAlignment="1" applyBorder="1" applyFont="1" applyNumberFormat="1">
      <alignment horizontal="left" shrinkToFit="0" vertical="center" wrapText="1"/>
    </xf>
    <xf borderId="1" fillId="2" fontId="32" numFmtId="0" xfId="0" applyAlignment="1" applyBorder="1" applyFont="1">
      <alignment horizontal="left" shrinkToFit="0" vertical="center" wrapText="1"/>
    </xf>
    <xf borderId="1" fillId="2" fontId="20" numFmtId="3" xfId="0" applyAlignment="1" applyBorder="1" applyFont="1" applyNumberFormat="1">
      <alignment horizontal="center" vertical="center"/>
    </xf>
    <xf borderId="1" fillId="2" fontId="20" numFmtId="171" xfId="0" applyAlignment="1" applyBorder="1" applyFont="1" applyNumberFormat="1">
      <alignment horizontal="right" vertical="center"/>
    </xf>
    <xf borderId="1" fillId="43" fontId="7" numFmtId="0" xfId="0" applyAlignment="1" applyBorder="1" applyFont="1">
      <alignment vertical="center"/>
    </xf>
    <xf borderId="68" fillId="43" fontId="41" numFmtId="2" xfId="0" applyAlignment="1" applyBorder="1" applyFont="1" applyNumberFormat="1">
      <alignment horizontal="center" vertical="center"/>
    </xf>
    <xf borderId="1" fillId="46" fontId="27" numFmtId="3" xfId="0" applyAlignment="1" applyBorder="1" applyFont="1" applyNumberFormat="1">
      <alignment horizontal="center" shrinkToFit="0" vertical="center" wrapText="1"/>
    </xf>
    <xf borderId="1" fillId="46" fontId="27" numFmtId="171" xfId="0" applyAlignment="1" applyBorder="1" applyFont="1" applyNumberFormat="1">
      <alignment horizontal="center" shrinkToFit="0" vertical="center" wrapText="1"/>
    </xf>
    <xf borderId="1" fillId="46" fontId="1" numFmtId="165" xfId="0" applyAlignment="1" applyBorder="1" applyFont="1" applyNumberFormat="1">
      <alignment horizontal="center" vertical="center"/>
    </xf>
    <xf borderId="1" fillId="46" fontId="27" numFmtId="4" xfId="0" applyAlignment="1" applyBorder="1" applyFont="1" applyNumberFormat="1">
      <alignment horizontal="center" shrinkToFit="0" vertical="center" wrapText="1"/>
    </xf>
    <xf borderId="75" fillId="49" fontId="33" numFmtId="0" xfId="0" applyAlignment="1" applyBorder="1" applyFont="1">
      <alignment horizontal="left" shrinkToFit="0" vertical="center" wrapText="1"/>
    </xf>
    <xf borderId="1" fillId="50" fontId="32" numFmtId="49" xfId="0" applyAlignment="1" applyBorder="1" applyFont="1" applyNumberFormat="1">
      <alignment horizontal="left" shrinkToFit="0" vertical="center" wrapText="1"/>
    </xf>
    <xf borderId="1" fillId="51" fontId="65" numFmtId="4" xfId="0" applyAlignment="1" applyBorder="1" applyFont="1" applyNumberFormat="1">
      <alignment horizontal="left" shrinkToFit="0" vertical="center" wrapText="1"/>
    </xf>
    <xf borderId="1" fillId="51" fontId="66" numFmtId="4" xfId="0" applyAlignment="1" applyBorder="1" applyFont="1" applyNumberFormat="1">
      <alignment horizontal="left" shrinkToFit="0" vertical="center" wrapText="1"/>
    </xf>
    <xf borderId="1" fillId="43" fontId="19" numFmtId="1" xfId="0" applyAlignment="1" applyBorder="1" applyFont="1" applyNumberFormat="1">
      <alignment horizontal="center" vertical="center"/>
    </xf>
    <xf borderId="1" fillId="43" fontId="32" numFmtId="0" xfId="0" applyAlignment="1" applyBorder="1" applyFont="1">
      <alignment horizontal="left" vertical="center"/>
    </xf>
    <xf borderId="1" fillId="4" fontId="32" numFmtId="0" xfId="0" applyAlignment="1" applyBorder="1" applyFont="1">
      <alignment horizontal="left" shrinkToFit="0" vertical="center" wrapText="1"/>
    </xf>
    <xf borderId="1" fillId="4" fontId="32" numFmtId="4" xfId="0" applyAlignment="1" applyBorder="1" applyFont="1" applyNumberFormat="1">
      <alignment shrinkToFit="0" vertical="center" wrapText="1"/>
    </xf>
    <xf borderId="1" fillId="44" fontId="32" numFmtId="0" xfId="0" applyAlignment="1" applyBorder="1" applyFont="1">
      <alignment vertical="center"/>
    </xf>
    <xf borderId="1" fillId="44" fontId="32" numFmtId="0" xfId="0" applyAlignment="1" applyBorder="1" applyFont="1">
      <alignment horizontal="left" shrinkToFit="0" vertical="center" wrapText="1"/>
    </xf>
    <xf borderId="1" fillId="44" fontId="32" numFmtId="4" xfId="0" applyAlignment="1" applyBorder="1" applyFont="1" applyNumberFormat="1">
      <alignment shrinkToFit="0" vertical="center" wrapText="1"/>
    </xf>
    <xf borderId="1" fillId="44" fontId="32" numFmtId="4" xfId="0" applyAlignment="1" applyBorder="1" applyFont="1" applyNumberFormat="1">
      <alignment horizontal="left" shrinkToFit="0" vertical="center" wrapText="1"/>
    </xf>
    <xf borderId="1" fillId="44" fontId="32" numFmtId="170" xfId="0" applyAlignment="1" applyBorder="1" applyFont="1" applyNumberFormat="1">
      <alignment horizontal="left" shrinkToFit="0" vertical="center" wrapText="1"/>
    </xf>
    <xf borderId="1" fillId="44" fontId="32" numFmtId="3" xfId="0" applyAlignment="1" applyBorder="1" applyFont="1" applyNumberFormat="1">
      <alignment horizontal="center" vertical="center"/>
    </xf>
    <xf borderId="1" fillId="44" fontId="26" numFmtId="3" xfId="0" applyAlignment="1" applyBorder="1" applyFont="1" applyNumberFormat="1">
      <alignment horizontal="center" shrinkToFit="0" vertical="center" wrapText="1"/>
    </xf>
    <xf borderId="1" fillId="44" fontId="19" numFmtId="165" xfId="0" applyAlignment="1" applyBorder="1" applyFont="1" applyNumberFormat="1">
      <alignment horizontal="center" shrinkToFit="0" vertical="center" wrapText="1"/>
    </xf>
    <xf borderId="1" fillId="44" fontId="20" numFmtId="3" xfId="0" applyAlignment="1" applyBorder="1" applyFont="1" applyNumberFormat="1">
      <alignment horizontal="center" vertical="center"/>
    </xf>
    <xf borderId="1" fillId="44" fontId="20" numFmtId="171" xfId="0" applyAlignment="1" applyBorder="1" applyFont="1" applyNumberFormat="1">
      <alignment horizontal="right" vertical="center"/>
    </xf>
    <xf borderId="1" fillId="44" fontId="19" numFmtId="165" xfId="0" applyAlignment="1" applyBorder="1" applyFont="1" applyNumberFormat="1">
      <alignment horizontal="right" vertical="center"/>
    </xf>
    <xf borderId="1" fillId="44" fontId="19" numFmtId="4" xfId="0" applyAlignment="1" applyBorder="1" applyFont="1" applyNumberFormat="1">
      <alignment horizontal="right" shrinkToFit="0" vertical="center" wrapText="1"/>
    </xf>
    <xf borderId="1" fillId="44" fontId="32" numFmtId="0" xfId="0" applyAlignment="1" applyBorder="1" applyFont="1">
      <alignment shrinkToFit="0" vertical="center" wrapText="1"/>
    </xf>
    <xf borderId="1" fillId="44" fontId="27" numFmtId="3" xfId="0" applyAlignment="1" applyBorder="1" applyFont="1" applyNumberFormat="1">
      <alignment horizontal="center" vertical="center"/>
    </xf>
    <xf borderId="1" fillId="44" fontId="60" numFmtId="2" xfId="0" applyBorder="1" applyFont="1" applyNumberFormat="1"/>
    <xf borderId="1" fillId="44" fontId="3" numFmtId="0" xfId="0" applyAlignment="1" applyBorder="1" applyFont="1">
      <alignment horizontal="left" shrinkToFit="0" vertical="center" wrapText="1"/>
    </xf>
    <xf borderId="1" fillId="44" fontId="20" numFmtId="4" xfId="0" applyAlignment="1" applyBorder="1" applyFont="1" applyNumberFormat="1">
      <alignment horizontal="left" shrinkToFit="0" vertical="center" wrapText="1"/>
    </xf>
    <xf borderId="1" fillId="44" fontId="32" numFmtId="0" xfId="0" applyAlignment="1" applyBorder="1" applyFont="1">
      <alignment horizontal="center" shrinkToFit="0" vertical="center" wrapText="1"/>
    </xf>
    <xf borderId="1" fillId="44" fontId="32" numFmtId="165" xfId="0" applyAlignment="1" applyBorder="1" applyFont="1" applyNumberFormat="1">
      <alignment horizontal="center" shrinkToFit="0" vertical="center" wrapText="1"/>
    </xf>
    <xf borderId="1" fillId="44" fontId="3" numFmtId="3" xfId="0" applyAlignment="1" applyBorder="1" applyFont="1" applyNumberFormat="1">
      <alignment horizontal="left" vertical="center"/>
    </xf>
    <xf borderId="1" fillId="44" fontId="26" numFmtId="171" xfId="0" applyAlignment="1" applyBorder="1" applyFont="1" applyNumberFormat="1">
      <alignment horizontal="center" vertical="center"/>
    </xf>
    <xf borderId="1" fillId="44" fontId="17" numFmtId="2" xfId="0" applyAlignment="1" applyBorder="1" applyFont="1" applyNumberFormat="1">
      <alignment horizontal="left" vertical="center"/>
    </xf>
    <xf borderId="1" fillId="44" fontId="17" numFmtId="2" xfId="0" applyAlignment="1" applyBorder="1" applyFont="1" applyNumberFormat="1">
      <alignment horizontal="left" shrinkToFit="0" vertical="center" wrapText="1"/>
    </xf>
    <xf borderId="1" fillId="44" fontId="17" numFmtId="3" xfId="0" applyAlignment="1" applyBorder="1" applyFont="1" applyNumberFormat="1">
      <alignment horizontal="right" shrinkToFit="0" vertical="center" wrapText="1"/>
    </xf>
    <xf borderId="1" fillId="44" fontId="17" numFmtId="170" xfId="0" applyAlignment="1" applyBorder="1" applyFont="1" applyNumberFormat="1">
      <alignment horizontal="right" shrinkToFit="0" vertical="center" wrapText="1"/>
    </xf>
    <xf borderId="1" fillId="7" fontId="20" numFmtId="3" xfId="0" applyAlignment="1" applyBorder="1" applyFont="1" applyNumberFormat="1">
      <alignment horizontal="center" shrinkToFit="0" vertical="center" wrapText="1"/>
    </xf>
    <xf borderId="1" fillId="22" fontId="20" numFmtId="3" xfId="0" applyAlignment="1" applyBorder="1" applyFont="1" applyNumberFormat="1">
      <alignment horizontal="center" shrinkToFit="0" vertical="center" wrapText="1"/>
    </xf>
    <xf borderId="1" fillId="24" fontId="20" numFmtId="3" xfId="0" applyAlignment="1" applyBorder="1" applyFont="1" applyNumberFormat="1">
      <alignment horizontal="center" shrinkToFit="0" vertical="center" wrapText="1"/>
    </xf>
    <xf borderId="1" fillId="26" fontId="20" numFmtId="3" xfId="0" applyAlignment="1" applyBorder="1" applyFont="1" applyNumberFormat="1">
      <alignment horizontal="center" shrinkToFit="0" vertical="center" wrapText="1"/>
    </xf>
    <xf borderId="1" fillId="27" fontId="20" numFmtId="3" xfId="0" applyAlignment="1" applyBorder="1" applyFont="1" applyNumberFormat="1">
      <alignment horizontal="center" shrinkToFit="0" vertical="center" wrapText="1"/>
    </xf>
    <xf borderId="1" fillId="28" fontId="20" numFmtId="3" xfId="0" applyAlignment="1" applyBorder="1" applyFont="1" applyNumberFormat="1">
      <alignment horizontal="center" shrinkToFit="0" vertical="center" wrapText="1"/>
    </xf>
    <xf borderId="1" fillId="29" fontId="19" numFmtId="3" xfId="0" applyAlignment="1" applyBorder="1" applyFont="1" applyNumberFormat="1">
      <alignment horizontal="center" shrinkToFit="0" vertical="center" wrapText="1"/>
    </xf>
    <xf borderId="1" fillId="30" fontId="20" numFmtId="3" xfId="0" applyAlignment="1" applyBorder="1" applyFont="1" applyNumberFormat="1">
      <alignment horizontal="center" shrinkToFit="0" vertical="center" wrapText="1"/>
    </xf>
    <xf borderId="1" fillId="31" fontId="19" numFmtId="3" xfId="0" applyAlignment="1" applyBorder="1" applyFont="1" applyNumberFormat="1">
      <alignment horizontal="center" shrinkToFit="0" vertical="center" wrapText="1"/>
    </xf>
    <xf borderId="1" fillId="41" fontId="19" numFmtId="3" xfId="0" applyAlignment="1" applyBorder="1" applyFont="1" applyNumberFormat="1">
      <alignment horizontal="center" shrinkToFit="0" vertical="center" wrapText="1"/>
    </xf>
    <xf borderId="1" fillId="32" fontId="17" numFmtId="3" xfId="0" applyAlignment="1" applyBorder="1" applyFont="1" applyNumberFormat="1">
      <alignment horizontal="center" shrinkToFit="0" vertical="center" wrapText="1"/>
    </xf>
    <xf borderId="1" fillId="42" fontId="20" numFmtId="3" xfId="0" applyAlignment="1" applyBorder="1" applyFont="1" applyNumberFormat="1">
      <alignment horizontal="center" shrinkToFit="0" vertical="center" wrapText="1"/>
    </xf>
    <xf borderId="1" fillId="33" fontId="20" numFmtId="3" xfId="0" applyAlignment="1" applyBorder="1" applyFont="1" applyNumberFormat="1">
      <alignment horizontal="center" shrinkToFit="0" vertical="center" wrapText="1"/>
    </xf>
    <xf borderId="1" fillId="34" fontId="20" numFmtId="3" xfId="0" applyAlignment="1" applyBorder="1" applyFont="1" applyNumberFormat="1">
      <alignment horizontal="center" shrinkToFit="0" vertical="center" wrapText="1"/>
    </xf>
    <xf borderId="1" fillId="35" fontId="20" numFmtId="3" xfId="0" applyAlignment="1" applyBorder="1" applyFont="1" applyNumberFormat="1">
      <alignment horizontal="center" shrinkToFit="0" vertical="center" wrapText="1"/>
    </xf>
    <xf borderId="1" fillId="23" fontId="20" numFmtId="3" xfId="0" applyAlignment="1" applyBorder="1" applyFont="1" applyNumberFormat="1">
      <alignment horizontal="center" shrinkToFit="0" vertical="center" wrapText="1"/>
    </xf>
    <xf borderId="1" fillId="44" fontId="17" numFmtId="169" xfId="0" applyAlignment="1" applyBorder="1" applyFont="1" applyNumberFormat="1">
      <alignment horizontal="right" shrinkToFit="0" vertical="center" wrapText="1"/>
    </xf>
    <xf borderId="80" fillId="46" fontId="19" numFmtId="3" xfId="0" applyAlignment="1" applyBorder="1" applyFont="1" applyNumberFormat="1">
      <alignment horizontal="right" shrinkToFit="0" vertical="center" wrapText="1"/>
    </xf>
    <xf borderId="1" fillId="43" fontId="19" numFmtId="3" xfId="0" applyAlignment="1" applyBorder="1" applyFont="1" applyNumberFormat="1">
      <alignment horizontal="right" shrinkToFit="0" vertical="center" wrapText="1"/>
    </xf>
    <xf borderId="1" fillId="46" fontId="20" numFmtId="0" xfId="0" applyAlignment="1" applyBorder="1" applyFont="1">
      <alignment vertical="center"/>
    </xf>
    <xf borderId="1" fillId="44" fontId="20" numFmtId="0" xfId="0" applyAlignment="1" applyBorder="1" applyFont="1">
      <alignment vertical="center"/>
    </xf>
    <xf borderId="1" fillId="43" fontId="19" numFmtId="0" xfId="0" applyAlignment="1" applyBorder="1" applyFont="1">
      <alignment vertical="center"/>
    </xf>
    <xf borderId="1" fillId="43" fontId="67" numFmtId="0" xfId="0" applyAlignment="1" applyBorder="1" applyFont="1">
      <alignment vertical="center"/>
    </xf>
    <xf borderId="61" fillId="44" fontId="17" numFmtId="2" xfId="0" applyAlignment="1" applyBorder="1" applyFont="1" applyNumberFormat="1">
      <alignment horizontal="left" shrinkToFit="0" vertical="center" wrapText="1"/>
    </xf>
    <xf borderId="61" fillId="44" fontId="17" numFmtId="3" xfId="0" applyAlignment="1" applyBorder="1" applyFont="1" applyNumberFormat="1">
      <alignment horizontal="center" shrinkToFit="0" vertical="center" wrapText="1"/>
    </xf>
    <xf borderId="61" fillId="44" fontId="17" numFmtId="170" xfId="0" applyAlignment="1" applyBorder="1" applyFont="1" applyNumberFormat="1">
      <alignment horizontal="right" shrinkToFit="0" vertical="center" wrapText="1"/>
    </xf>
    <xf borderId="61" fillId="44" fontId="17" numFmtId="169" xfId="0" applyAlignment="1" applyBorder="1" applyFont="1" applyNumberFormat="1">
      <alignment horizontal="right" shrinkToFit="0" vertical="center" wrapText="1"/>
    </xf>
    <xf borderId="61" fillId="46" fontId="19" numFmtId="4" xfId="0" applyAlignment="1" applyBorder="1" applyFont="1" applyNumberFormat="1">
      <alignment horizontal="right" shrinkToFit="0" vertical="center" wrapText="1"/>
    </xf>
    <xf borderId="1" fillId="8" fontId="20" numFmtId="3" xfId="0" applyAlignment="1" applyBorder="1" applyFont="1" applyNumberFormat="1">
      <alignment horizontal="center" shrinkToFit="0" vertical="center" wrapText="1"/>
    </xf>
    <xf borderId="1" fillId="36" fontId="13" numFmtId="0" xfId="0" applyAlignment="1" applyBorder="1" applyFont="1">
      <alignment horizontal="center" shrinkToFit="0" vertical="center" wrapText="1"/>
    </xf>
    <xf borderId="1" fillId="37" fontId="13" numFmtId="0" xfId="0" applyAlignment="1" applyBorder="1" applyFont="1">
      <alignment horizontal="center" shrinkToFit="0" vertical="center" wrapText="1"/>
    </xf>
    <xf borderId="1" fillId="38" fontId="20" numFmtId="3" xfId="0" applyAlignment="1" applyBorder="1" applyFont="1" applyNumberFormat="1">
      <alignment horizontal="center" shrinkToFit="0" vertical="center" wrapText="1"/>
    </xf>
    <xf borderId="1" fillId="14" fontId="20" numFmtId="3" xfId="0" applyAlignment="1" applyBorder="1" applyFont="1" applyNumberFormat="1">
      <alignment horizontal="center" shrinkToFit="0" vertical="center" wrapText="1"/>
    </xf>
    <xf borderId="1" fillId="15" fontId="17" numFmtId="3" xfId="0" applyAlignment="1" applyBorder="1" applyFont="1" applyNumberFormat="1">
      <alignment horizontal="center" shrinkToFit="0" vertical="center" wrapText="1"/>
    </xf>
    <xf borderId="1" fillId="16" fontId="20" numFmtId="3" xfId="0" applyAlignment="1" applyBorder="1" applyFont="1" applyNumberFormat="1">
      <alignment horizontal="center" shrinkToFit="0" vertical="center" wrapText="1"/>
    </xf>
    <xf borderId="1" fillId="17" fontId="17" numFmtId="3" xfId="0" applyAlignment="1" applyBorder="1" applyFont="1" applyNumberFormat="1">
      <alignment horizontal="center" shrinkToFit="0" vertical="center" wrapText="1"/>
    </xf>
    <xf borderId="1" fillId="39" fontId="19" numFmtId="3" xfId="0" applyAlignment="1" applyBorder="1" applyFont="1" applyNumberFormat="1">
      <alignment horizontal="center" shrinkToFit="0" vertical="center" wrapText="1"/>
    </xf>
    <xf borderId="1" fillId="18" fontId="17" numFmtId="3" xfId="0" applyAlignment="1" applyBorder="1" applyFont="1" applyNumberFormat="1">
      <alignment horizontal="center" shrinkToFit="0" vertical="center" wrapText="1"/>
    </xf>
    <xf borderId="1" fillId="40" fontId="20" numFmtId="3" xfId="0" applyAlignment="1" applyBorder="1" applyFont="1" applyNumberFormat="1">
      <alignment horizontal="center" shrinkToFit="0" vertical="center" wrapText="1"/>
    </xf>
    <xf borderId="1" fillId="19" fontId="20" numFmtId="3" xfId="0" applyAlignment="1" applyBorder="1" applyFont="1" applyNumberFormat="1">
      <alignment horizontal="center" shrinkToFit="0" vertical="center" wrapText="1"/>
    </xf>
    <xf borderId="1" fillId="20" fontId="20" numFmtId="3" xfId="0" applyAlignment="1" applyBorder="1" applyFont="1" applyNumberFormat="1">
      <alignment horizontal="center" shrinkToFit="0" vertical="center" wrapText="1"/>
    </xf>
    <xf borderId="1" fillId="21" fontId="20" numFmtId="3" xfId="0" applyAlignment="1" applyBorder="1" applyFont="1" applyNumberFormat="1">
      <alignment horizontal="center" shrinkToFit="0" vertical="center" wrapText="1"/>
    </xf>
    <xf borderId="1" fillId="9" fontId="20" numFmtId="3" xfId="0" applyAlignment="1" applyBorder="1" applyFont="1" applyNumberFormat="1">
      <alignment horizontal="center" shrinkToFit="0" vertical="center" wrapText="1"/>
    </xf>
    <xf borderId="1" fillId="43" fontId="17" numFmtId="2" xfId="0" applyAlignment="1" applyBorder="1" applyFont="1" applyNumberFormat="1">
      <alignment horizontal="left" vertical="center"/>
    </xf>
    <xf borderId="1" fillId="9" fontId="3" numFmtId="3" xfId="0" applyAlignment="1" applyBorder="1" applyFont="1" applyNumberFormat="1">
      <alignment horizontal="center" shrinkToFit="0" vertical="center" wrapText="1"/>
    </xf>
    <xf borderId="1" fillId="46" fontId="17" numFmtId="4" xfId="0" applyAlignment="1" applyBorder="1" applyFont="1" applyNumberFormat="1">
      <alignment horizontal="right" shrinkToFit="0" vertical="center" wrapText="1"/>
    </xf>
    <xf borderId="80" fillId="46" fontId="17" numFmtId="3" xfId="0" applyAlignment="1" applyBorder="1" applyFont="1" applyNumberFormat="1">
      <alignment horizontal="right" shrinkToFit="0" vertical="center" wrapText="1"/>
    </xf>
    <xf borderId="1" fillId="7" fontId="20" numFmtId="166" xfId="0" applyAlignment="1" applyBorder="1" applyFont="1" applyNumberFormat="1">
      <alignment horizontal="center" shrinkToFit="0" vertical="center" wrapText="1"/>
    </xf>
    <xf borderId="1" fillId="8" fontId="20" numFmtId="166" xfId="0" applyAlignment="1" applyBorder="1" applyFont="1" applyNumberFormat="1">
      <alignment horizontal="center" shrinkToFit="0" vertical="center" wrapText="1"/>
    </xf>
    <xf borderId="1" fillId="37" fontId="13" numFmtId="166" xfId="0" applyAlignment="1" applyBorder="1" applyFont="1" applyNumberFormat="1">
      <alignment horizontal="center" shrinkToFit="0" vertical="center" wrapText="1"/>
    </xf>
    <xf borderId="1" fillId="38" fontId="20" numFmtId="167" xfId="0" applyAlignment="1" applyBorder="1" applyFont="1" applyNumberFormat="1">
      <alignment horizontal="center" shrinkToFit="0" vertical="center" wrapText="1"/>
    </xf>
    <xf borderId="1" fillId="14" fontId="20" numFmtId="166" xfId="0" applyAlignment="1" applyBorder="1" applyFont="1" applyNumberFormat="1">
      <alignment horizontal="center" shrinkToFit="0" vertical="center" wrapText="1"/>
    </xf>
    <xf borderId="1" fillId="15" fontId="17" numFmtId="167" xfId="0" applyAlignment="1" applyBorder="1" applyFont="1" applyNumberFormat="1">
      <alignment horizontal="center" shrinkToFit="0" vertical="center" wrapText="1"/>
    </xf>
    <xf borderId="1" fillId="39" fontId="17" numFmtId="3" xfId="0" applyAlignment="1" applyBorder="1" applyFont="1" applyNumberFormat="1">
      <alignment horizontal="center" shrinkToFit="0" vertical="center" wrapText="1"/>
    </xf>
    <xf borderId="1" fillId="18" fontId="17" numFmtId="166" xfId="0" applyAlignment="1" applyBorder="1" applyFont="1" applyNumberFormat="1">
      <alignment horizontal="center" shrinkToFit="0" vertical="center" wrapText="1"/>
    </xf>
    <xf borderId="1" fillId="40" fontId="20" numFmtId="166" xfId="0" applyAlignment="1" applyBorder="1" applyFont="1" applyNumberFormat="1">
      <alignment horizontal="center" shrinkToFit="0" vertical="center" wrapText="1"/>
    </xf>
    <xf borderId="1" fillId="19" fontId="20" numFmtId="166" xfId="0" applyAlignment="1" applyBorder="1" applyFont="1" applyNumberFormat="1">
      <alignment horizontal="center" shrinkToFit="0" vertical="center" wrapText="1"/>
    </xf>
    <xf borderId="1" fillId="20" fontId="20" numFmtId="167" xfId="0" applyAlignment="1" applyBorder="1" applyFont="1" applyNumberFormat="1">
      <alignment horizontal="center" shrinkToFit="0" vertical="center" wrapText="1"/>
    </xf>
    <xf borderId="0" fillId="46" fontId="19" numFmtId="3" xfId="0" applyAlignment="1" applyFont="1" applyNumberFormat="1">
      <alignment horizontal="right" shrinkToFit="0" vertical="center" wrapText="1"/>
    </xf>
    <xf borderId="0" fillId="46" fontId="17" numFmtId="3" xfId="0" applyAlignment="1" applyFont="1" applyNumberFormat="1">
      <alignment horizontal="right" shrinkToFit="0" vertical="center" wrapText="1"/>
    </xf>
    <xf borderId="1" fillId="44" fontId="19" numFmtId="0" xfId="0" applyAlignment="1" applyBorder="1" applyFont="1">
      <alignment vertical="center"/>
    </xf>
    <xf borderId="1" fillId="44" fontId="20" numFmtId="2" xfId="0" applyAlignment="1" applyBorder="1" applyFont="1" applyNumberFormat="1">
      <alignment horizontal="left" shrinkToFit="0" vertical="center" wrapText="1"/>
    </xf>
    <xf borderId="1" fillId="44" fontId="68" numFmtId="4" xfId="0" applyAlignment="1" applyBorder="1" applyFont="1" applyNumberFormat="1">
      <alignment horizontal="left" vertical="center"/>
    </xf>
    <xf borderId="1" fillId="44" fontId="68" numFmtId="4" xfId="0" applyAlignment="1" applyBorder="1" applyFont="1" applyNumberFormat="1">
      <alignment horizontal="left" shrinkToFit="0" vertical="center" wrapText="1"/>
    </xf>
    <xf borderId="52" fillId="44" fontId="68" numFmtId="4" xfId="0" applyAlignment="1" applyBorder="1" applyFont="1" applyNumberFormat="1">
      <alignment horizontal="left" shrinkToFit="0" vertical="center" wrapText="1"/>
    </xf>
    <xf borderId="1" fillId="44" fontId="20" numFmtId="169" xfId="0" applyAlignment="1" applyBorder="1" applyFont="1" applyNumberFormat="1">
      <alignment horizontal="right" shrinkToFit="0" vertical="center" wrapText="1"/>
    </xf>
    <xf borderId="1" fillId="44" fontId="20" numFmtId="165" xfId="0" applyAlignment="1" applyBorder="1" applyFont="1" applyNumberFormat="1">
      <alignment horizontal="right" shrinkToFit="0" vertical="center" wrapText="1"/>
    </xf>
    <xf borderId="1" fillId="44" fontId="19" numFmtId="3" xfId="0" applyAlignment="1" applyBorder="1" applyFont="1" applyNumberFormat="1">
      <alignment horizontal="right" shrinkToFit="0" vertical="center" wrapText="1"/>
    </xf>
    <xf borderId="1" fillId="44" fontId="19" numFmtId="3" xfId="0" applyAlignment="1" applyBorder="1" applyFont="1" applyNumberFormat="1">
      <alignment horizontal="left" shrinkToFit="0" vertical="center" wrapText="1"/>
    </xf>
    <xf borderId="1" fillId="7" fontId="20" numFmtId="0" xfId="0" applyAlignment="1" applyBorder="1" applyFont="1">
      <alignment horizontal="center" shrinkToFit="0" vertical="center" wrapText="1"/>
    </xf>
    <xf borderId="1" fillId="8" fontId="20" numFmtId="0" xfId="0" applyAlignment="1" applyBorder="1" applyFont="1">
      <alignment horizontal="center" shrinkToFit="0" vertical="center" wrapText="1"/>
    </xf>
    <xf borderId="1" fillId="38" fontId="20" numFmtId="0" xfId="0" applyAlignment="1" applyBorder="1" applyFont="1">
      <alignment horizontal="center" shrinkToFit="0" vertical="center" wrapText="1"/>
    </xf>
    <xf borderId="1" fillId="14" fontId="20" numFmtId="0" xfId="0" applyAlignment="1" applyBorder="1" applyFont="1">
      <alignment horizontal="center" shrinkToFit="0" vertical="center" wrapText="1"/>
    </xf>
    <xf borderId="1" fillId="15" fontId="17" numFmtId="0" xfId="0" applyAlignment="1" applyBorder="1" applyFont="1">
      <alignment horizontal="center" shrinkToFit="0" vertical="center" wrapText="1"/>
    </xf>
    <xf borderId="1" fillId="18" fontId="17" numFmtId="0" xfId="0" applyAlignment="1" applyBorder="1" applyFont="1">
      <alignment horizontal="center" shrinkToFit="0" vertical="center" wrapText="1"/>
    </xf>
    <xf borderId="1" fillId="40" fontId="20" numFmtId="0" xfId="0" applyAlignment="1" applyBorder="1" applyFont="1">
      <alignment horizontal="center" shrinkToFit="0" vertical="center" wrapText="1"/>
    </xf>
    <xf borderId="1" fillId="44" fontId="20" numFmtId="166" xfId="0" applyAlignment="1" applyBorder="1" applyFont="1" applyNumberFormat="1">
      <alignment horizontal="center" shrinkToFit="0" vertical="center" wrapText="1"/>
    </xf>
    <xf borderId="1" fillId="20" fontId="20" numFmtId="0" xfId="0" applyAlignment="1" applyBorder="1" applyFont="1">
      <alignment horizontal="center" shrinkToFit="0" vertical="center" wrapText="1"/>
    </xf>
    <xf borderId="1" fillId="44" fontId="19" numFmtId="165" xfId="0" applyAlignment="1" applyBorder="1" applyFont="1" applyNumberFormat="1">
      <alignment horizontal="right" shrinkToFit="0" vertical="center" wrapText="1"/>
    </xf>
    <xf borderId="1" fillId="44" fontId="17" numFmtId="4" xfId="0" applyAlignment="1" applyBorder="1" applyFont="1" applyNumberFormat="1">
      <alignment horizontal="left" vertical="center"/>
    </xf>
    <xf borderId="1" fillId="44" fontId="20" numFmtId="0" xfId="0" applyAlignment="1" applyBorder="1" applyFont="1">
      <alignment horizontal="center" shrinkToFit="0" vertical="center" wrapText="1"/>
    </xf>
    <xf borderId="79" fillId="44" fontId="20" numFmtId="170" xfId="0" applyAlignment="1" applyBorder="1" applyFont="1" applyNumberFormat="1">
      <alignment horizontal="right" shrinkToFit="0" vertical="center" wrapText="1"/>
    </xf>
    <xf borderId="1" fillId="44" fontId="20" numFmtId="0" xfId="0" applyAlignment="1" applyBorder="1" applyFont="1">
      <alignment horizontal="center" readingOrder="0" shrinkToFit="0" vertical="center" wrapText="1"/>
    </xf>
    <xf borderId="1" fillId="44" fontId="13" numFmtId="0" xfId="0" applyAlignment="1" applyBorder="1" applyFont="1">
      <alignment horizontal="center" readingOrder="0" shrinkToFit="0" vertical="center" wrapText="1"/>
    </xf>
    <xf borderId="1" fillId="44" fontId="17" numFmtId="0" xfId="0" applyAlignment="1" applyBorder="1" applyFont="1">
      <alignment horizontal="center" readingOrder="0" shrinkToFit="0" vertical="center" wrapText="1"/>
    </xf>
    <xf borderId="1" fillId="44" fontId="17" numFmtId="3" xfId="0" applyAlignment="1" applyBorder="1" applyFont="1" applyNumberFormat="1">
      <alignment horizontal="center" readingOrder="0" shrinkToFit="0" vertical="center" wrapText="1"/>
    </xf>
    <xf borderId="1" fillId="44" fontId="20" numFmtId="3" xfId="0" applyAlignment="1" applyBorder="1" applyFont="1" applyNumberFormat="1">
      <alignment horizontal="center" readingOrder="0" shrinkToFit="0" vertical="center" wrapText="1"/>
    </xf>
    <xf borderId="81" fillId="50" fontId="69" numFmtId="2" xfId="0" applyAlignment="1" applyBorder="1" applyFont="1" applyNumberFormat="1">
      <alignment vertical="center"/>
    </xf>
    <xf borderId="81" fillId="50" fontId="20" numFmtId="0" xfId="0" applyAlignment="1" applyBorder="1" applyFont="1">
      <alignment horizontal="left" shrinkToFit="0" vertical="center" wrapText="1"/>
    </xf>
    <xf borderId="81" fillId="50" fontId="20" numFmtId="4" xfId="0" applyAlignment="1" applyBorder="1" applyFont="1" applyNumberFormat="1">
      <alignment horizontal="left" shrinkToFit="0" vertical="center" wrapText="1"/>
    </xf>
    <xf borderId="81" fillId="50" fontId="20" numFmtId="3" xfId="0" applyAlignment="1" applyBorder="1" applyFont="1" applyNumberFormat="1">
      <alignment horizontal="center" shrinkToFit="0" vertical="center" wrapText="1"/>
    </xf>
    <xf borderId="81" fillId="50" fontId="20" numFmtId="169" xfId="0" applyAlignment="1" applyBorder="1" applyFont="1" applyNumberFormat="1">
      <alignment horizontal="center" shrinkToFit="0" vertical="center" wrapText="1"/>
    </xf>
    <xf borderId="81" fillId="50" fontId="20" numFmtId="170" xfId="0" applyAlignment="1" applyBorder="1" applyFont="1" applyNumberFormat="1">
      <alignment horizontal="right" shrinkToFit="0" vertical="center" wrapText="1"/>
    </xf>
    <xf borderId="81" fillId="50" fontId="20" numFmtId="0" xfId="0" applyAlignment="1" applyBorder="1" applyFont="1">
      <alignment horizontal="center" shrinkToFit="0" vertical="center" wrapText="1"/>
    </xf>
    <xf borderId="81" fillId="50" fontId="20" numFmtId="169" xfId="0" applyAlignment="1" applyBorder="1" applyFont="1" applyNumberFormat="1">
      <alignment horizontal="right" shrinkToFit="0" vertical="center" wrapText="1"/>
    </xf>
    <xf borderId="1" fillId="4" fontId="20" numFmtId="0" xfId="0" applyAlignment="1" applyBorder="1" applyFont="1">
      <alignment horizontal="left" shrinkToFit="0" vertical="center" wrapText="1"/>
    </xf>
    <xf borderId="81" fillId="4" fontId="20" numFmtId="4" xfId="0" applyAlignment="1" applyBorder="1" applyFont="1" applyNumberFormat="1">
      <alignment horizontal="left" shrinkToFit="0" vertical="center" wrapText="1"/>
    </xf>
    <xf borderId="34" fillId="4" fontId="20" numFmtId="4" xfId="0" applyAlignment="1" applyBorder="1" applyFont="1" applyNumberFormat="1">
      <alignment horizontal="left" shrinkToFit="0" vertical="center" wrapText="1"/>
    </xf>
    <xf borderId="34" fillId="4" fontId="70" numFmtId="4" xfId="0" applyAlignment="1" applyBorder="1" applyFont="1" applyNumberFormat="1">
      <alignment horizontal="left" shrinkToFit="0" vertical="center" wrapText="1"/>
    </xf>
    <xf borderId="1" fillId="4" fontId="20" numFmtId="3" xfId="0" applyAlignment="1" applyBorder="1" applyFont="1" applyNumberFormat="1">
      <alignment horizontal="center" shrinkToFit="0" vertical="center" wrapText="1"/>
    </xf>
    <xf borderId="81" fillId="4" fontId="20" numFmtId="3" xfId="0" applyAlignment="1" applyBorder="1" applyFont="1" applyNumberFormat="1">
      <alignment horizontal="center" shrinkToFit="0" vertical="center" wrapText="1"/>
    </xf>
    <xf borderId="1" fillId="4" fontId="20" numFmtId="170" xfId="0" applyAlignment="1" applyBorder="1" applyFont="1" applyNumberFormat="1">
      <alignment horizontal="center" shrinkToFit="0" vertical="center" wrapText="1"/>
    </xf>
    <xf borderId="1" fillId="50" fontId="20" numFmtId="3" xfId="0" applyAlignment="1" applyBorder="1" applyFont="1" applyNumberFormat="1">
      <alignment horizontal="center" shrinkToFit="0" vertical="center" wrapText="1"/>
    </xf>
    <xf borderId="81" fillId="50" fontId="20" numFmtId="170" xfId="0" applyAlignment="1" applyBorder="1" applyFont="1" applyNumberFormat="1">
      <alignment horizontal="center" shrinkToFit="0" vertical="center" wrapText="1"/>
    </xf>
    <xf borderId="82" fillId="7" fontId="1" numFmtId="3" xfId="0" applyAlignment="1" applyBorder="1" applyFont="1" applyNumberFormat="1">
      <alignment vertical="center"/>
    </xf>
    <xf borderId="82" fillId="22" fontId="1" numFmtId="3" xfId="0" applyAlignment="1" applyBorder="1" applyFont="1" applyNumberFormat="1">
      <alignment vertical="center"/>
    </xf>
    <xf borderId="1" fillId="24" fontId="1" numFmtId="3" xfId="0" applyAlignment="1" applyBorder="1" applyFont="1" applyNumberFormat="1">
      <alignment vertical="center"/>
    </xf>
    <xf borderId="82" fillId="26" fontId="1" numFmtId="3" xfId="0" applyAlignment="1" applyBorder="1" applyFont="1" applyNumberFormat="1">
      <alignment vertical="center"/>
    </xf>
    <xf borderId="82" fillId="27" fontId="1" numFmtId="3" xfId="0" applyAlignment="1" applyBorder="1" applyFont="1" applyNumberFormat="1">
      <alignment vertical="center"/>
    </xf>
    <xf borderId="82" fillId="28" fontId="1" numFmtId="3" xfId="0" applyAlignment="1" applyBorder="1" applyFont="1" applyNumberFormat="1">
      <alignment vertical="center"/>
    </xf>
    <xf borderId="82" fillId="29" fontId="1" numFmtId="3" xfId="0" applyAlignment="1" applyBorder="1" applyFont="1" applyNumberFormat="1">
      <alignment vertical="center"/>
    </xf>
    <xf borderId="1" fillId="44" fontId="1" numFmtId="3" xfId="0" applyAlignment="1" applyBorder="1" applyFont="1" applyNumberFormat="1">
      <alignment vertical="center"/>
    </xf>
    <xf borderId="82" fillId="31" fontId="1" numFmtId="3" xfId="0" applyAlignment="1" applyBorder="1" applyFont="1" applyNumberFormat="1">
      <alignment vertical="center"/>
    </xf>
    <xf borderId="82" fillId="41" fontId="1" numFmtId="3" xfId="0" applyAlignment="1" applyBorder="1" applyFont="1" applyNumberFormat="1">
      <alignment vertical="center"/>
    </xf>
    <xf borderId="82" fillId="32" fontId="1" numFmtId="3" xfId="0" applyAlignment="1" applyBorder="1" applyFont="1" applyNumberFormat="1">
      <alignment vertical="center"/>
    </xf>
    <xf borderId="82" fillId="42" fontId="1" numFmtId="3" xfId="0" applyAlignment="1" applyBorder="1" applyFont="1" applyNumberFormat="1">
      <alignment vertical="center"/>
    </xf>
    <xf borderId="82" fillId="34" fontId="1" numFmtId="3" xfId="0" applyAlignment="1" applyBorder="1" applyFont="1" applyNumberFormat="1">
      <alignment vertical="center"/>
    </xf>
    <xf borderId="82" fillId="35" fontId="1" numFmtId="3" xfId="0" applyAlignment="1" applyBorder="1" applyFont="1" applyNumberFormat="1">
      <alignment vertical="center"/>
    </xf>
    <xf borderId="82" fillId="23" fontId="1" numFmtId="3" xfId="0" applyAlignment="1" applyBorder="1" applyFont="1" applyNumberFormat="1">
      <alignment vertical="center"/>
    </xf>
    <xf borderId="34" fillId="4" fontId="20" numFmtId="0" xfId="0" applyAlignment="1" applyBorder="1" applyFont="1">
      <alignment horizontal="left" shrinkToFit="0" vertical="center" wrapText="1"/>
    </xf>
    <xf borderId="34" fillId="4" fontId="20" numFmtId="3" xfId="0" applyAlignment="1" applyBorder="1" applyFont="1" applyNumberFormat="1">
      <alignment horizontal="center" shrinkToFit="0" vertical="center" wrapText="1"/>
    </xf>
    <xf borderId="34" fillId="4" fontId="20" numFmtId="0" xfId="0" applyAlignment="1" applyBorder="1" applyFont="1">
      <alignment horizontal="center" shrinkToFit="0" vertical="center" wrapText="1"/>
    </xf>
    <xf borderId="34" fillId="4" fontId="20" numFmtId="170" xfId="0" applyAlignment="1" applyBorder="1" applyFont="1" applyNumberFormat="1">
      <alignment horizontal="center" shrinkToFit="0" vertical="center" wrapText="1"/>
    </xf>
    <xf borderId="82" fillId="7" fontId="20" numFmtId="3" xfId="0" applyAlignment="1" applyBorder="1" applyFont="1" applyNumberFormat="1">
      <alignment horizontal="center" shrinkToFit="0" vertical="center" wrapText="1"/>
    </xf>
    <xf borderId="82" fillId="22" fontId="20" numFmtId="3" xfId="0" applyAlignment="1" applyBorder="1" applyFont="1" applyNumberFormat="1">
      <alignment horizontal="center" shrinkToFit="0" vertical="center" wrapText="1"/>
    </xf>
    <xf borderId="82" fillId="26" fontId="20" numFmtId="3" xfId="0" applyAlignment="1" applyBorder="1" applyFont="1" applyNumberFormat="1">
      <alignment horizontal="center" shrinkToFit="0" vertical="center" wrapText="1"/>
    </xf>
    <xf borderId="82" fillId="27" fontId="20" numFmtId="3" xfId="0" applyAlignment="1" applyBorder="1" applyFont="1" applyNumberFormat="1">
      <alignment horizontal="center" shrinkToFit="0" vertical="center" wrapText="1"/>
    </xf>
    <xf borderId="82" fillId="28" fontId="20" numFmtId="3" xfId="0" applyAlignment="1" applyBorder="1" applyFont="1" applyNumberFormat="1">
      <alignment horizontal="center" shrinkToFit="0" vertical="center" wrapText="1"/>
    </xf>
    <xf borderId="82" fillId="29" fontId="19" numFmtId="3" xfId="0" applyAlignment="1" applyBorder="1" applyFont="1" applyNumberFormat="1">
      <alignment horizontal="center" shrinkToFit="0" vertical="center" wrapText="1"/>
    </xf>
    <xf borderId="82" fillId="31" fontId="17" numFmtId="3" xfId="0" applyAlignment="1" applyBorder="1" applyFont="1" applyNumberFormat="1">
      <alignment horizontal="center" shrinkToFit="0" vertical="center" wrapText="1"/>
    </xf>
    <xf borderId="82" fillId="41" fontId="19" numFmtId="3" xfId="0" applyAlignment="1" applyBorder="1" applyFont="1" applyNumberFormat="1">
      <alignment horizontal="center" shrinkToFit="0" vertical="center" wrapText="1"/>
    </xf>
    <xf borderId="82" fillId="32" fontId="17" numFmtId="3" xfId="0" applyAlignment="1" applyBorder="1" applyFont="1" applyNumberFormat="1">
      <alignment horizontal="center" shrinkToFit="0" vertical="center" wrapText="1"/>
    </xf>
    <xf borderId="82" fillId="42" fontId="20" numFmtId="3" xfId="0" applyAlignment="1" applyBorder="1" applyFont="1" applyNumberFormat="1">
      <alignment horizontal="center" shrinkToFit="0" vertical="center" wrapText="1"/>
    </xf>
    <xf borderId="82" fillId="34" fontId="20" numFmtId="3" xfId="0" applyAlignment="1" applyBorder="1" applyFont="1" applyNumberFormat="1">
      <alignment horizontal="center" shrinkToFit="0" vertical="center" wrapText="1"/>
    </xf>
    <xf borderId="82" fillId="35" fontId="20" numFmtId="3" xfId="0" applyAlignment="1" applyBorder="1" applyFont="1" applyNumberFormat="1">
      <alignment horizontal="center" shrinkToFit="0" vertical="center" wrapText="1"/>
    </xf>
    <xf borderId="82" fillId="23" fontId="20" numFmtId="3" xfId="0" applyAlignment="1" applyBorder="1" applyFont="1" applyNumberFormat="1">
      <alignment horizontal="center" shrinkToFit="0" vertical="center" wrapText="1"/>
    </xf>
    <xf borderId="34" fillId="4" fontId="20" numFmtId="3" xfId="0" applyAlignment="1" applyBorder="1" applyFont="1" applyNumberFormat="1">
      <alignment horizontal="center" shrinkToFit="0" vertical="center" wrapText="1"/>
    </xf>
    <xf borderId="34" fillId="4" fontId="20" numFmtId="0" xfId="0" applyAlignment="1" applyBorder="1" applyFont="1">
      <alignment horizontal="center" shrinkToFit="0" vertical="center" wrapText="1"/>
    </xf>
    <xf borderId="34" fillId="4" fontId="20" numFmtId="169" xfId="0" applyAlignment="1" applyBorder="1" applyFont="1" applyNumberFormat="1">
      <alignment horizontal="right" shrinkToFit="0" vertical="center" wrapText="1"/>
    </xf>
    <xf borderId="82" fillId="31" fontId="19" numFmtId="3" xfId="0" applyAlignment="1" applyBorder="1" applyFont="1" applyNumberFormat="1">
      <alignment horizontal="center" shrinkToFit="0" vertical="center" wrapText="1"/>
    </xf>
    <xf borderId="1" fillId="44" fontId="71" numFmtId="4" xfId="0" applyAlignment="1" applyBorder="1" applyFont="1" applyNumberFormat="1">
      <alignment horizontal="left" vertical="center"/>
    </xf>
    <xf borderId="1" fillId="44" fontId="71" numFmtId="4" xfId="0" applyAlignment="1" applyBorder="1" applyFont="1" applyNumberFormat="1">
      <alignment horizontal="left" shrinkToFit="0" vertical="center" wrapText="1"/>
    </xf>
    <xf borderId="1" fillId="44" fontId="71" numFmtId="170" xfId="0" applyAlignment="1" applyBorder="1" applyFont="1" applyNumberFormat="1">
      <alignment horizontal="left" shrinkToFit="0" vertical="center" wrapText="1"/>
    </xf>
    <xf borderId="1" fillId="44" fontId="19" numFmtId="172" xfId="0" applyAlignment="1" applyBorder="1" applyFont="1" applyNumberFormat="1">
      <alignment horizontal="right" shrinkToFit="0" vertical="center" wrapText="1"/>
    </xf>
    <xf borderId="80" fillId="44" fontId="19" numFmtId="3" xfId="0" applyAlignment="1" applyBorder="1" applyFont="1" applyNumberFormat="1">
      <alignment horizontal="right" shrinkToFit="0" vertical="center" wrapText="1"/>
    </xf>
    <xf borderId="83" fillId="44" fontId="19" numFmtId="3" xfId="0" applyAlignment="1" applyBorder="1" applyFont="1" applyNumberFormat="1">
      <alignment horizontal="right" shrinkToFit="0" vertical="center" wrapText="1"/>
    </xf>
    <xf borderId="52" fillId="44" fontId="71" numFmtId="4" xfId="0" applyAlignment="1" applyBorder="1" applyFont="1" applyNumberFormat="1">
      <alignment horizontal="left" shrinkToFit="0" vertical="center" wrapText="1"/>
    </xf>
    <xf borderId="1" fillId="46" fontId="19" numFmtId="3" xfId="0" applyAlignment="1" applyBorder="1" applyFont="1" applyNumberFormat="1">
      <alignment horizontal="right" shrinkToFit="0" vertical="center" wrapText="1"/>
    </xf>
    <xf borderId="84" fillId="44" fontId="19" numFmtId="3" xfId="0" applyAlignment="1" applyBorder="1" applyFont="1" applyNumberFormat="1">
      <alignment horizontal="right" shrinkToFit="0" vertical="center" wrapText="1"/>
    </xf>
    <xf borderId="85" fillId="44" fontId="19" numFmtId="3" xfId="0" applyAlignment="1" applyBorder="1" applyFont="1" applyNumberFormat="1">
      <alignment horizontal="right" shrinkToFit="0" vertical="center" wrapText="1"/>
    </xf>
    <xf borderId="1" fillId="44" fontId="20" numFmtId="170" xfId="0" applyAlignment="1" applyBorder="1" applyFont="1" applyNumberFormat="1">
      <alignment horizontal="right" shrinkToFit="0" vertical="center" wrapText="1"/>
    </xf>
    <xf borderId="81" fillId="50" fontId="20" numFmtId="2" xfId="0" applyAlignment="1" applyBorder="1" applyFont="1" applyNumberFormat="1">
      <alignment vertical="center"/>
    </xf>
    <xf borderId="1" fillId="31" fontId="17" numFmtId="3" xfId="0" applyAlignment="1" applyBorder="1" applyFont="1" applyNumberFormat="1">
      <alignment horizontal="center" shrinkToFit="0" vertical="center" wrapText="1"/>
    </xf>
    <xf borderId="86" fillId="46" fontId="19" numFmtId="3" xfId="0" applyAlignment="1" applyBorder="1" applyFont="1" applyNumberFormat="1">
      <alignment horizontal="right" shrinkToFit="0" vertical="center" wrapText="1"/>
    </xf>
    <xf borderId="87" fillId="46" fontId="19" numFmtId="3" xfId="0" applyAlignment="1" applyBorder="1" applyFont="1" applyNumberFormat="1">
      <alignment horizontal="right" shrinkToFit="0" vertical="center" wrapText="1"/>
    </xf>
    <xf borderId="1" fillId="44" fontId="20" numFmtId="2" xfId="0" applyAlignment="1" applyBorder="1" applyFont="1" applyNumberFormat="1">
      <alignment vertical="center"/>
    </xf>
    <xf borderId="1" fillId="44" fontId="20" numFmtId="0" xfId="0" applyAlignment="1" applyBorder="1" applyFont="1">
      <alignment horizontal="left" shrinkToFit="0" vertical="center" wrapText="1"/>
    </xf>
    <xf borderId="1" fillId="44" fontId="17" numFmtId="4" xfId="0" applyAlignment="1" applyBorder="1" applyFont="1" applyNumberFormat="1">
      <alignment horizontal="right" shrinkToFit="0" vertical="center" wrapText="1"/>
    </xf>
    <xf borderId="34" fillId="4" fontId="20" numFmtId="2" xfId="0" applyAlignment="1" applyBorder="1" applyFont="1" applyNumberFormat="1">
      <alignment vertical="center"/>
    </xf>
    <xf borderId="88" fillId="50" fontId="20" numFmtId="3" xfId="0" applyAlignment="1" applyBorder="1" applyFont="1" applyNumberFormat="1">
      <alignment horizontal="center" shrinkToFit="0" vertical="center" wrapText="1"/>
    </xf>
    <xf borderId="34" fillId="4" fontId="20" numFmtId="170" xfId="0" applyAlignment="1" applyBorder="1" applyFont="1" applyNumberFormat="1">
      <alignment horizontal="right" shrinkToFit="0" vertical="center" wrapText="1"/>
    </xf>
    <xf borderId="1" fillId="46" fontId="17" numFmtId="173" xfId="0" applyAlignment="1" applyBorder="1" applyFont="1" applyNumberFormat="1">
      <alignment horizontal="right" shrinkToFit="0" vertical="center" wrapText="1"/>
    </xf>
    <xf borderId="83" fillId="46" fontId="19" numFmtId="3" xfId="0" applyAlignment="1" applyBorder="1" applyFont="1" applyNumberFormat="1">
      <alignment horizontal="right" shrinkToFit="0" vertical="center" wrapText="1"/>
    </xf>
    <xf borderId="88" fillId="50" fontId="20" numFmtId="2" xfId="0" applyAlignment="1" applyBorder="1" applyFont="1" applyNumberFormat="1">
      <alignment vertical="center"/>
    </xf>
    <xf borderId="88" fillId="50" fontId="20" numFmtId="0" xfId="0" applyAlignment="1" applyBorder="1" applyFont="1">
      <alignment horizontal="left" shrinkToFit="0" vertical="center" wrapText="1"/>
    </xf>
    <xf borderId="88" fillId="50" fontId="20" numFmtId="4" xfId="0" applyAlignment="1" applyBorder="1" applyFont="1" applyNumberFormat="1">
      <alignment horizontal="left" shrinkToFit="0" vertical="center" wrapText="1"/>
    </xf>
    <xf borderId="88" fillId="50" fontId="72" numFmtId="4" xfId="0" applyAlignment="1" applyBorder="1" applyFont="1" applyNumberFormat="1">
      <alignment horizontal="left" shrinkToFit="0" vertical="center" wrapText="1"/>
    </xf>
    <xf borderId="88" fillId="50" fontId="20" numFmtId="0" xfId="0" applyAlignment="1" applyBorder="1" applyFont="1">
      <alignment horizontal="center" shrinkToFit="0" vertical="center" wrapText="1"/>
    </xf>
    <xf borderId="88" fillId="50" fontId="20" numFmtId="170" xfId="0" applyAlignment="1" applyBorder="1" applyFont="1" applyNumberFormat="1">
      <alignment horizontal="right" shrinkToFit="0" vertical="center" wrapText="1"/>
    </xf>
    <xf borderId="34" fillId="4" fontId="73" numFmtId="4" xfId="0" applyAlignment="1" applyBorder="1" applyFont="1" applyNumberFormat="1">
      <alignment horizontal="left" shrinkToFit="0" vertical="center" wrapText="1"/>
    </xf>
    <xf borderId="89" fillId="46" fontId="19" numFmtId="3" xfId="0" applyAlignment="1" applyBorder="1" applyFont="1" applyNumberFormat="1">
      <alignment horizontal="right" shrinkToFit="0" vertical="center" wrapText="1"/>
    </xf>
    <xf borderId="90" fillId="46" fontId="19" numFmtId="3" xfId="0" applyAlignment="1" applyBorder="1" applyFont="1" applyNumberFormat="1">
      <alignment horizontal="right" shrinkToFit="0" vertical="center" wrapText="1"/>
    </xf>
    <xf borderId="81" fillId="50" fontId="74" numFmtId="4" xfId="0" applyAlignment="1" applyBorder="1" applyFont="1" applyNumberFormat="1">
      <alignment horizontal="left" shrinkToFit="0" vertical="center" wrapText="1"/>
    </xf>
    <xf borderId="34" fillId="50" fontId="20" numFmtId="3" xfId="0" applyAlignment="1" applyBorder="1" applyFont="1" applyNumberFormat="1">
      <alignment horizontal="center" shrinkToFit="0" vertical="center" wrapText="1"/>
    </xf>
    <xf borderId="1" fillId="44" fontId="75" numFmtId="4" xfId="0" applyAlignment="1" applyBorder="1" applyFont="1" applyNumberFormat="1">
      <alignment horizontal="left" vertical="center"/>
    </xf>
    <xf borderId="1" fillId="44" fontId="75" numFmtId="4" xfId="0" applyAlignment="1" applyBorder="1" applyFont="1" applyNumberFormat="1">
      <alignment horizontal="left" shrinkToFit="0" vertical="center" wrapText="1"/>
    </xf>
    <xf borderId="1" fillId="44" fontId="75" numFmtId="170" xfId="0" applyAlignment="1" applyBorder="1" applyFont="1" applyNumberFormat="1">
      <alignment horizontal="left" shrinkToFit="0" vertical="center" wrapText="1"/>
    </xf>
    <xf borderId="89" fillId="44" fontId="19" numFmtId="3" xfId="0" applyAlignment="1" applyBorder="1" applyFont="1" applyNumberFormat="1">
      <alignment horizontal="right" shrinkToFit="0" vertical="center" wrapText="1"/>
    </xf>
    <xf borderId="90" fillId="44" fontId="19" numFmtId="3" xfId="0" applyAlignment="1" applyBorder="1" applyFont="1" applyNumberFormat="1">
      <alignment horizontal="right" shrinkToFit="0" vertical="center" wrapText="1"/>
    </xf>
    <xf borderId="52" fillId="44" fontId="75" numFmtId="4" xfId="0" applyAlignment="1" applyBorder="1" applyFont="1" applyNumberFormat="1">
      <alignment horizontal="left" shrinkToFit="0" vertical="center" wrapText="1"/>
    </xf>
    <xf borderId="1" fillId="29" fontId="17" numFmtId="3" xfId="0" applyAlignment="1" applyBorder="1" applyFont="1" applyNumberFormat="1">
      <alignment horizontal="center" shrinkToFit="0" vertical="center" wrapText="1"/>
    </xf>
    <xf borderId="84" fillId="46" fontId="19" numFmtId="3" xfId="0" applyAlignment="1" applyBorder="1" applyFont="1" applyNumberFormat="1">
      <alignment horizontal="right" shrinkToFit="0" vertical="center" wrapText="1"/>
    </xf>
    <xf borderId="85" fillId="46" fontId="19" numFmtId="3" xfId="0" applyAlignment="1" applyBorder="1" applyFont="1" applyNumberFormat="1">
      <alignment horizontal="right" shrinkToFit="0" vertical="center" wrapText="1"/>
    </xf>
    <xf borderId="34" fillId="4" fontId="76" numFmtId="4" xfId="0" applyAlignment="1" applyBorder="1" applyFont="1" applyNumberFormat="1">
      <alignment horizontal="left" shrinkToFit="0" vertical="center" wrapText="1"/>
    </xf>
    <xf borderId="91" fillId="7" fontId="20" numFmtId="3" xfId="0" applyAlignment="1" applyBorder="1" applyFont="1" applyNumberFormat="1">
      <alignment horizontal="center" shrinkToFit="0" vertical="center" wrapText="1"/>
    </xf>
    <xf borderId="91" fillId="26" fontId="20" numFmtId="3" xfId="0" applyAlignment="1" applyBorder="1" applyFont="1" applyNumberFormat="1">
      <alignment horizontal="center" shrinkToFit="0" vertical="center" wrapText="1"/>
    </xf>
    <xf borderId="91" fillId="27" fontId="20" numFmtId="3" xfId="0" applyAlignment="1" applyBorder="1" applyFont="1" applyNumberFormat="1">
      <alignment horizontal="center" shrinkToFit="0" vertical="center" wrapText="1"/>
    </xf>
    <xf borderId="91" fillId="28" fontId="20" numFmtId="3" xfId="0" applyAlignment="1" applyBorder="1" applyFont="1" applyNumberFormat="1">
      <alignment horizontal="center" shrinkToFit="0" vertical="center" wrapText="1"/>
    </xf>
    <xf borderId="91" fillId="29" fontId="17" numFmtId="3" xfId="0" applyAlignment="1" applyBorder="1" applyFont="1" applyNumberFormat="1">
      <alignment horizontal="center" shrinkToFit="0" vertical="center" wrapText="1"/>
    </xf>
    <xf borderId="91" fillId="31" fontId="17" numFmtId="3" xfId="0" applyAlignment="1" applyBorder="1" applyFont="1" applyNumberFormat="1">
      <alignment horizontal="center" shrinkToFit="0" vertical="center" wrapText="1"/>
    </xf>
    <xf borderId="91" fillId="41" fontId="19" numFmtId="3" xfId="0" applyAlignment="1" applyBorder="1" applyFont="1" applyNumberFormat="1">
      <alignment horizontal="center" shrinkToFit="0" vertical="center" wrapText="1"/>
    </xf>
    <xf borderId="91" fillId="32" fontId="17" numFmtId="3" xfId="0" applyAlignment="1" applyBorder="1" applyFont="1" applyNumberFormat="1">
      <alignment horizontal="center" shrinkToFit="0" vertical="center" wrapText="1"/>
    </xf>
    <xf borderId="91" fillId="42" fontId="20" numFmtId="3" xfId="0" applyAlignment="1" applyBorder="1" applyFont="1" applyNumberFormat="1">
      <alignment horizontal="center" shrinkToFit="0" vertical="center" wrapText="1"/>
    </xf>
    <xf borderId="91" fillId="34" fontId="20" numFmtId="3" xfId="0" applyAlignment="1" applyBorder="1" applyFont="1" applyNumberFormat="1">
      <alignment horizontal="center" shrinkToFit="0" vertical="center" wrapText="1"/>
    </xf>
    <xf borderId="91" fillId="35" fontId="20" numFmtId="3" xfId="0" applyAlignment="1" applyBorder="1" applyFont="1" applyNumberFormat="1">
      <alignment horizontal="center" shrinkToFit="0" vertical="center" wrapText="1"/>
    </xf>
    <xf borderId="91" fillId="23" fontId="20" numFmtId="3" xfId="0" applyAlignment="1" applyBorder="1" applyFont="1" applyNumberFormat="1">
      <alignment horizontal="center" shrinkToFit="0" vertical="center" wrapText="1"/>
    </xf>
    <xf borderId="89" fillId="46" fontId="17" numFmtId="3" xfId="0" applyAlignment="1" applyBorder="1" applyFont="1" applyNumberFormat="1">
      <alignment horizontal="right" shrinkToFit="0" vertical="center" wrapText="1"/>
    </xf>
    <xf borderId="82" fillId="29" fontId="17" numFmtId="3" xfId="0" applyAlignment="1" applyBorder="1" applyFont="1" applyNumberFormat="1">
      <alignment horizontal="center" shrinkToFit="0" vertical="center" wrapText="1"/>
    </xf>
    <xf borderId="92" fillId="7" fontId="20" numFmtId="3" xfId="0" applyAlignment="1" applyBorder="1" applyFont="1" applyNumberFormat="1">
      <alignment horizontal="center" shrinkToFit="0" vertical="center" wrapText="1"/>
    </xf>
    <xf borderId="92" fillId="26" fontId="20" numFmtId="3" xfId="0" applyAlignment="1" applyBorder="1" applyFont="1" applyNumberFormat="1">
      <alignment horizontal="center" shrinkToFit="0" vertical="center" wrapText="1"/>
    </xf>
    <xf borderId="92" fillId="27" fontId="20" numFmtId="3" xfId="0" applyAlignment="1" applyBorder="1" applyFont="1" applyNumberFormat="1">
      <alignment horizontal="center" shrinkToFit="0" vertical="center" wrapText="1"/>
    </xf>
    <xf borderId="92" fillId="28" fontId="20" numFmtId="3" xfId="0" applyAlignment="1" applyBorder="1" applyFont="1" applyNumberFormat="1">
      <alignment horizontal="center" shrinkToFit="0" vertical="center" wrapText="1"/>
    </xf>
    <xf borderId="92" fillId="29" fontId="17" numFmtId="3" xfId="0" applyAlignment="1" applyBorder="1" applyFont="1" applyNumberFormat="1">
      <alignment horizontal="center" shrinkToFit="0" vertical="center" wrapText="1"/>
    </xf>
    <xf borderId="92" fillId="31" fontId="19" numFmtId="3" xfId="0" applyAlignment="1" applyBorder="1" applyFont="1" applyNumberFormat="1">
      <alignment horizontal="center" shrinkToFit="0" vertical="center" wrapText="1"/>
    </xf>
    <xf borderId="92" fillId="41" fontId="19" numFmtId="3" xfId="0" applyAlignment="1" applyBorder="1" applyFont="1" applyNumberFormat="1">
      <alignment horizontal="center" shrinkToFit="0" vertical="center" wrapText="1"/>
    </xf>
    <xf borderId="92" fillId="32" fontId="17" numFmtId="3" xfId="0" applyAlignment="1" applyBorder="1" applyFont="1" applyNumberFormat="1">
      <alignment horizontal="center" shrinkToFit="0" vertical="center" wrapText="1"/>
    </xf>
    <xf borderId="92" fillId="42" fontId="20" numFmtId="3" xfId="0" applyAlignment="1" applyBorder="1" applyFont="1" applyNumberFormat="1">
      <alignment horizontal="center" shrinkToFit="0" vertical="center" wrapText="1"/>
    </xf>
    <xf borderId="92" fillId="34" fontId="20" numFmtId="3" xfId="0" applyAlignment="1" applyBorder="1" applyFont="1" applyNumberFormat="1">
      <alignment horizontal="center" shrinkToFit="0" vertical="center" wrapText="1"/>
    </xf>
    <xf borderId="92" fillId="35" fontId="20" numFmtId="3" xfId="0" applyAlignment="1" applyBorder="1" applyFont="1" applyNumberFormat="1">
      <alignment horizontal="center" shrinkToFit="0" vertical="center" wrapText="1"/>
    </xf>
    <xf borderId="92" fillId="23" fontId="20" numFmtId="3" xfId="0" applyAlignment="1" applyBorder="1" applyFont="1" applyNumberFormat="1">
      <alignment horizontal="center" shrinkToFit="0" vertical="center" wrapText="1"/>
    </xf>
    <xf borderId="84" fillId="46" fontId="17" numFmtId="3" xfId="0" applyAlignment="1" applyBorder="1" applyFont="1" applyNumberFormat="1">
      <alignment horizontal="right" shrinkToFit="0" vertical="center" wrapText="1"/>
    </xf>
    <xf borderId="1" fillId="44" fontId="20" numFmtId="4" xfId="0" applyAlignment="1" applyBorder="1" applyFont="1" applyNumberFormat="1">
      <alignment horizontal="center" shrinkToFit="0" vertical="center" wrapText="1"/>
    </xf>
    <xf borderId="1" fillId="44" fontId="77" numFmtId="4" xfId="0" applyAlignment="1" applyBorder="1" applyFont="1" applyNumberFormat="1">
      <alignment horizontal="left" vertical="center"/>
    </xf>
    <xf borderId="52" fillId="44" fontId="71" numFmtId="4" xfId="0" applyAlignment="1" applyBorder="1" applyFont="1" applyNumberFormat="1">
      <alignment horizontal="right" shrinkToFit="0" vertical="center" wrapText="1"/>
    </xf>
    <xf borderId="93" fillId="44" fontId="20" numFmtId="2" xfId="0" applyAlignment="1" applyBorder="1" applyFont="1" applyNumberFormat="1">
      <alignment horizontal="left" shrinkToFit="0" vertical="center" wrapText="1"/>
    </xf>
    <xf borderId="94" fillId="44" fontId="17" numFmtId="4" xfId="0" applyAlignment="1" applyBorder="1" applyFont="1" applyNumberFormat="1">
      <alignment horizontal="left" vertical="center"/>
    </xf>
    <xf borderId="94" fillId="44" fontId="20" numFmtId="4" xfId="0" applyAlignment="1" applyBorder="1" applyFont="1" applyNumberFormat="1">
      <alignment horizontal="left" shrinkToFit="0" vertical="center" wrapText="1"/>
    </xf>
    <xf borderId="94" fillId="44" fontId="20" numFmtId="3" xfId="0" applyAlignment="1" applyBorder="1" applyFont="1" applyNumberFormat="1">
      <alignment horizontal="center" shrinkToFit="0" vertical="center" wrapText="1"/>
    </xf>
    <xf borderId="1" fillId="44" fontId="20" numFmtId="49" xfId="0" applyAlignment="1" applyBorder="1" applyFont="1" applyNumberFormat="1">
      <alignment horizontal="left" vertical="center"/>
    </xf>
    <xf borderId="81" fillId="50" fontId="20" numFmtId="4" xfId="0" applyAlignment="1" applyBorder="1" applyFont="1" applyNumberFormat="1">
      <alignment horizontal="left" vertical="center"/>
    </xf>
    <xf borderId="78" fillId="44" fontId="20" numFmtId="4" xfId="0" applyAlignment="1" applyBorder="1" applyFont="1" applyNumberFormat="1">
      <alignment horizontal="left" shrinkToFit="0" vertical="center" wrapText="1"/>
    </xf>
    <xf borderId="1" fillId="46" fontId="19" numFmtId="49" xfId="0" applyAlignment="1" applyBorder="1" applyFont="1" applyNumberFormat="1">
      <alignment horizontal="right" shrinkToFit="0" vertical="center" wrapText="1"/>
    </xf>
    <xf borderId="81" fillId="50" fontId="78" numFmtId="4" xfId="0" applyAlignment="1" applyBorder="1" applyFont="1" applyNumberFormat="1">
      <alignment horizontal="left" shrinkToFit="0" vertical="center" wrapText="1"/>
    </xf>
    <xf borderId="82" fillId="30" fontId="20" numFmtId="3" xfId="0" applyAlignment="1" applyBorder="1" applyFont="1" applyNumberFormat="1">
      <alignment horizontal="center" shrinkToFit="0" vertical="center" wrapText="1"/>
    </xf>
    <xf borderId="82" fillId="33" fontId="20" numFmtId="3" xfId="0" applyAlignment="1" applyBorder="1" applyFont="1" applyNumberFormat="1">
      <alignment horizontal="center" shrinkToFit="0" vertical="center" wrapText="1"/>
    </xf>
    <xf quotePrefix="1" borderId="34" fillId="4" fontId="20" numFmtId="0" xfId="0" applyAlignment="1" applyBorder="1" applyFont="1">
      <alignment horizontal="center" shrinkToFit="0" vertical="center" wrapText="1"/>
    </xf>
    <xf quotePrefix="1" borderId="81" fillId="50" fontId="20" numFmtId="0" xfId="0" applyAlignment="1" applyBorder="1" applyFont="1">
      <alignment horizontal="center" shrinkToFit="0" vertical="center" wrapText="1"/>
    </xf>
    <xf borderId="34" fillId="4" fontId="20" numFmtId="169" xfId="0" applyAlignment="1" applyBorder="1" applyFont="1" applyNumberFormat="1">
      <alignment horizontal="right" shrinkToFit="0" vertical="center" wrapText="1"/>
    </xf>
    <xf borderId="81" fillId="50" fontId="20" numFmtId="3" xfId="0" applyAlignment="1" applyBorder="1" applyFont="1" applyNumberFormat="1">
      <alignment horizontal="center" shrinkToFit="0" vertical="center" wrapText="1"/>
    </xf>
    <xf borderId="81" fillId="50" fontId="20" numFmtId="0" xfId="0" applyAlignment="1" applyBorder="1" applyFont="1">
      <alignment horizontal="center" shrinkToFit="0" vertical="center" wrapText="1"/>
    </xf>
    <xf borderId="81" fillId="50" fontId="20" numFmtId="169" xfId="0" applyAlignment="1" applyBorder="1" applyFont="1" applyNumberFormat="1">
      <alignment horizontal="right" shrinkToFit="0" vertical="center" wrapText="1"/>
    </xf>
    <xf borderId="1" fillId="44" fontId="79" numFmtId="4" xfId="0" applyAlignment="1" applyBorder="1" applyFont="1" applyNumberFormat="1">
      <alignment horizontal="left" vertical="center"/>
    </xf>
    <xf borderId="1" fillId="44" fontId="80" numFmtId="4" xfId="0" applyAlignment="1" applyBorder="1" applyFont="1" applyNumberFormat="1">
      <alignment horizontal="left" shrinkToFit="0" vertical="center" wrapText="1"/>
    </xf>
    <xf borderId="52" fillId="44" fontId="80" numFmtId="4" xfId="0" applyAlignment="1" applyBorder="1" applyFont="1" applyNumberFormat="1">
      <alignment horizontal="left" shrinkToFit="0" vertical="center" wrapText="1"/>
    </xf>
    <xf borderId="52" fillId="44" fontId="81" numFmtId="4" xfId="0" applyAlignment="1" applyBorder="1" applyFont="1" applyNumberFormat="1">
      <alignment horizontal="left" shrinkToFit="0" vertical="center" wrapText="1"/>
    </xf>
    <xf borderId="1" fillId="46" fontId="20" numFmtId="165" xfId="0" applyAlignment="1" applyBorder="1" applyFont="1" applyNumberFormat="1">
      <alignment vertical="center"/>
    </xf>
    <xf borderId="1" fillId="46" fontId="20" numFmtId="169" xfId="0" applyAlignment="1" applyBorder="1" applyFont="1" applyNumberFormat="1">
      <alignment vertical="center"/>
    </xf>
    <xf borderId="1" fillId="46" fontId="20" numFmtId="4" xfId="0" applyAlignment="1" applyBorder="1" applyFont="1" applyNumberFormat="1">
      <alignment vertical="center"/>
    </xf>
    <xf borderId="1" fillId="44" fontId="20" numFmtId="4" xfId="0" applyAlignment="1" applyBorder="1" applyFont="1" applyNumberFormat="1">
      <alignment vertical="center"/>
    </xf>
    <xf borderId="1" fillId="44" fontId="20" numFmtId="3" xfId="0" applyAlignment="1" applyBorder="1" applyFont="1" applyNumberFormat="1">
      <alignment vertical="center"/>
    </xf>
    <xf borderId="95" fillId="44" fontId="17" numFmtId="3" xfId="0" applyAlignment="1" applyBorder="1" applyFont="1" applyNumberFormat="1">
      <alignment horizontal="center" shrinkToFit="0" vertical="center" wrapText="1"/>
    </xf>
    <xf borderId="95" fillId="44" fontId="17" numFmtId="170" xfId="0" applyAlignment="1" applyBorder="1" applyFont="1" applyNumberFormat="1">
      <alignment horizontal="right" shrinkToFit="0" vertical="center" wrapText="1"/>
    </xf>
    <xf borderId="1" fillId="44" fontId="20" numFmtId="3" xfId="0" applyAlignment="1" applyBorder="1" applyFont="1" applyNumberFormat="1">
      <alignment horizontal="right" shrinkToFit="0" vertical="center" wrapText="1"/>
    </xf>
    <xf borderId="81" fillId="50" fontId="20" numFmtId="2" xfId="0" applyAlignment="1" applyBorder="1" applyFont="1" applyNumberFormat="1">
      <alignment vertical="center"/>
    </xf>
    <xf borderId="81" fillId="50" fontId="20" numFmtId="0" xfId="0" applyAlignment="1" applyBorder="1" applyFont="1">
      <alignment horizontal="left" readingOrder="0" shrinkToFit="0" vertical="center" wrapText="1"/>
    </xf>
    <xf borderId="81" fillId="50" fontId="20" numFmtId="170" xfId="0" applyAlignment="1" applyBorder="1" applyFont="1" applyNumberFormat="1">
      <alignment horizontal="right" shrinkToFit="0" vertical="center" wrapText="1"/>
    </xf>
    <xf borderId="1" fillId="51" fontId="20" numFmtId="3" xfId="0" applyAlignment="1" applyBorder="1" applyFont="1" applyNumberFormat="1">
      <alignment horizontal="right" shrinkToFit="0" vertical="center" wrapText="1"/>
    </xf>
    <xf borderId="1" fillId="46" fontId="17" numFmtId="4" xfId="0" applyAlignment="1" applyBorder="1" applyFont="1" applyNumberFormat="1">
      <alignment horizontal="right" shrinkToFit="0" vertical="center" wrapText="1"/>
    </xf>
    <xf borderId="1" fillId="46" fontId="19" numFmtId="4" xfId="0" applyAlignment="1" applyBorder="1" applyFont="1" applyNumberFormat="1">
      <alignment horizontal="right" shrinkToFit="0" vertical="center" wrapText="1"/>
    </xf>
    <xf borderId="1" fillId="44" fontId="80" numFmtId="4" xfId="0" applyAlignment="1" applyBorder="1" applyFont="1" applyNumberFormat="1">
      <alignment shrinkToFit="0" vertical="center" wrapText="1"/>
    </xf>
    <xf borderId="1" fillId="44" fontId="80" numFmtId="170" xfId="0" applyAlignment="1" applyBorder="1" applyFont="1" applyNumberFormat="1">
      <alignment shrinkToFit="0" vertical="center" wrapText="1"/>
    </xf>
    <xf borderId="81" fillId="50" fontId="20" numFmtId="0" xfId="0" applyAlignment="1" applyBorder="1" applyFont="1">
      <alignment horizontal="left" readingOrder="0" shrinkToFit="0" vertical="center" wrapText="1"/>
    </xf>
    <xf borderId="81" fillId="50" fontId="82" numFmtId="2" xfId="0" applyAlignment="1" applyBorder="1" applyFont="1" applyNumberFormat="1">
      <alignment vertical="center"/>
    </xf>
    <xf borderId="34" fillId="4" fontId="83" numFmtId="2" xfId="0" applyAlignment="1" applyBorder="1" applyFont="1" applyNumberFormat="1">
      <alignment vertical="center"/>
    </xf>
    <xf borderId="81" fillId="50" fontId="84" numFmtId="2" xfId="0" applyAlignment="1" applyBorder="1" applyFont="1" applyNumberFormat="1">
      <alignment vertical="center"/>
    </xf>
    <xf borderId="34" fillId="4" fontId="20" numFmtId="2" xfId="0" applyAlignment="1" applyBorder="1" applyFont="1" applyNumberFormat="1">
      <alignment vertical="center"/>
    </xf>
    <xf borderId="34" fillId="4" fontId="85" numFmtId="2" xfId="0" applyAlignment="1" applyBorder="1" applyFont="1" applyNumberFormat="1">
      <alignment vertical="center"/>
    </xf>
    <xf borderId="91" fillId="29" fontId="19" numFmtId="3" xfId="0" applyAlignment="1" applyBorder="1" applyFont="1" applyNumberFormat="1">
      <alignment horizontal="center" shrinkToFit="0" vertical="center" wrapText="1"/>
    </xf>
    <xf borderId="91" fillId="31" fontId="19" numFmtId="3" xfId="0" applyAlignment="1" applyBorder="1" applyFont="1" applyNumberFormat="1">
      <alignment horizontal="center" shrinkToFit="0" vertical="center" wrapText="1"/>
    </xf>
    <xf borderId="1" fillId="44" fontId="81" numFmtId="4" xfId="0" applyAlignment="1" applyBorder="1" applyFont="1" applyNumberFormat="1">
      <alignment horizontal="left" shrinkToFit="0" vertical="center" wrapText="1"/>
    </xf>
    <xf borderId="1" fillId="12" fontId="13" numFmtId="0" xfId="0" applyAlignment="1" applyBorder="1" applyFont="1">
      <alignment horizontal="center" shrinkToFit="0" vertical="center" wrapText="1"/>
    </xf>
    <xf borderId="1" fillId="15" fontId="19" numFmtId="3" xfId="0" applyAlignment="1" applyBorder="1" applyFont="1" applyNumberFormat="1">
      <alignment horizontal="center" shrinkToFit="0" vertical="center" wrapText="1"/>
    </xf>
    <xf borderId="1" fillId="44" fontId="86" numFmtId="3" xfId="0" applyAlignment="1" applyBorder="1" applyFont="1" applyNumberFormat="1">
      <alignment horizontal="center" shrinkToFit="0" vertical="center" wrapText="1"/>
    </xf>
    <xf borderId="1" fillId="17" fontId="19" numFmtId="3" xfId="0" applyAlignment="1" applyBorder="1" applyFont="1" applyNumberFormat="1">
      <alignment horizontal="center" shrinkToFit="0" vertical="center" wrapText="1"/>
    </xf>
    <xf borderId="1" fillId="18" fontId="19" numFmtId="3" xfId="0" applyAlignment="1" applyBorder="1" applyFont="1" applyNumberFormat="1">
      <alignment horizontal="center" shrinkToFit="0" vertical="center" wrapText="1"/>
    </xf>
    <xf borderId="96" fillId="44" fontId="17" numFmtId="3" xfId="0" applyAlignment="1" applyBorder="1" applyFont="1" applyNumberFormat="1">
      <alignment horizontal="center" shrinkToFit="0" vertical="center" wrapText="1"/>
    </xf>
    <xf borderId="1" fillId="4" fontId="20" numFmtId="2" xfId="0" applyAlignment="1" applyBorder="1" applyFont="1" applyNumberFormat="1">
      <alignment horizontal="left" shrinkToFit="0" vertical="center" wrapText="1"/>
    </xf>
    <xf borderId="78" fillId="4" fontId="20" numFmtId="2" xfId="0" applyAlignment="1" applyBorder="1" applyFont="1" applyNumberFormat="1">
      <alignment horizontal="left" shrinkToFit="0" vertical="center" wrapText="1"/>
    </xf>
    <xf borderId="1" fillId="4" fontId="87" numFmtId="4" xfId="0" applyAlignment="1" applyBorder="1" applyFont="1" applyNumberFormat="1">
      <alignment horizontal="left" shrinkToFit="0" vertical="center" wrapText="1"/>
    </xf>
    <xf borderId="1" fillId="2" fontId="20" numFmtId="3" xfId="0" applyAlignment="1" applyBorder="1" applyFont="1" applyNumberFormat="1">
      <alignment horizontal="center" shrinkToFit="0" vertical="center" wrapText="1"/>
    </xf>
    <xf borderId="1" fillId="2" fontId="20" numFmtId="170" xfId="0" applyAlignment="1" applyBorder="1" applyFont="1" applyNumberFormat="1">
      <alignment horizontal="center" shrinkToFit="0" vertical="center" wrapText="1"/>
    </xf>
    <xf borderId="1" fillId="2" fontId="20" numFmtId="169" xfId="0" applyAlignment="1" applyBorder="1" applyFont="1" applyNumberFormat="1">
      <alignment horizontal="right" shrinkToFit="0" vertical="center" wrapText="1"/>
    </xf>
    <xf borderId="82" fillId="50" fontId="20" numFmtId="2" xfId="0" applyAlignment="1" applyBorder="1" applyFont="1" applyNumberFormat="1">
      <alignment horizontal="left" shrinkToFit="0" vertical="center" wrapText="1"/>
    </xf>
    <xf borderId="97" fillId="50" fontId="20" numFmtId="2" xfId="0" applyAlignment="1" applyBorder="1" applyFont="1" applyNumberFormat="1">
      <alignment horizontal="left" shrinkToFit="0" vertical="center" wrapText="1"/>
    </xf>
    <xf borderId="82" fillId="50" fontId="20" numFmtId="4" xfId="0" applyAlignment="1" applyBorder="1" applyFont="1" applyNumberFormat="1">
      <alignment horizontal="left" shrinkToFit="0" vertical="center" wrapText="1"/>
    </xf>
    <xf borderId="82" fillId="50" fontId="88" numFmtId="4" xfId="0" applyAlignment="1" applyBorder="1" applyFont="1" applyNumberFormat="1">
      <alignment horizontal="left" shrinkToFit="0" vertical="center" wrapText="1"/>
    </xf>
    <xf borderId="82" fillId="50" fontId="20" numFmtId="3" xfId="0" applyAlignment="1" applyBorder="1" applyFont="1" applyNumberFormat="1">
      <alignment horizontal="center" shrinkToFit="0" vertical="center" wrapText="1"/>
    </xf>
    <xf borderId="82" fillId="50" fontId="20" numFmtId="170" xfId="0" applyAlignment="1" applyBorder="1" applyFont="1" applyNumberFormat="1">
      <alignment horizontal="center" shrinkToFit="0" vertical="center" wrapText="1"/>
    </xf>
    <xf borderId="82" fillId="50" fontId="20" numFmtId="169" xfId="0" applyAlignment="1" applyBorder="1" applyFont="1" applyNumberFormat="1">
      <alignment horizontal="right" shrinkToFit="0" vertical="center" wrapText="1"/>
    </xf>
    <xf borderId="82" fillId="51" fontId="20" numFmtId="2" xfId="0" applyAlignment="1" applyBorder="1" applyFont="1" applyNumberFormat="1">
      <alignment horizontal="left" shrinkToFit="0" vertical="center" wrapText="1"/>
    </xf>
    <xf borderId="97" fillId="51" fontId="20" numFmtId="2" xfId="0" applyAlignment="1" applyBorder="1" applyFont="1" applyNumberFormat="1">
      <alignment horizontal="left" shrinkToFit="0" vertical="center" wrapText="1"/>
    </xf>
    <xf borderId="82" fillId="51" fontId="20" numFmtId="4" xfId="0" applyAlignment="1" applyBorder="1" applyFont="1" applyNumberFormat="1">
      <alignment horizontal="left" shrinkToFit="0" vertical="center" wrapText="1"/>
    </xf>
    <xf borderId="82" fillId="51" fontId="89" numFmtId="4" xfId="0" applyAlignment="1" applyBorder="1" applyFont="1" applyNumberFormat="1">
      <alignment horizontal="left" shrinkToFit="0" vertical="center" wrapText="1"/>
    </xf>
    <xf borderId="82" fillId="51" fontId="20" numFmtId="3" xfId="0" applyAlignment="1" applyBorder="1" applyFont="1" applyNumberFormat="1">
      <alignment horizontal="center" shrinkToFit="0" vertical="center" wrapText="1"/>
    </xf>
    <xf borderId="82" fillId="51" fontId="20" numFmtId="170" xfId="0" applyAlignment="1" applyBorder="1" applyFont="1" applyNumberFormat="1">
      <alignment horizontal="center" shrinkToFit="0" vertical="center" wrapText="1"/>
    </xf>
    <xf borderId="82" fillId="51" fontId="20" numFmtId="169" xfId="0" applyAlignment="1" applyBorder="1" applyFont="1" applyNumberFormat="1">
      <alignment horizontal="right" shrinkToFit="0" vertical="center" wrapText="1"/>
    </xf>
    <xf borderId="83" fillId="46" fontId="17" numFmtId="3" xfId="0" applyAlignment="1" applyBorder="1" applyFont="1" applyNumberFormat="1">
      <alignment horizontal="right" shrinkToFit="0" vertical="center" wrapText="1"/>
    </xf>
    <xf borderId="82" fillId="41" fontId="17" numFmtId="3" xfId="0" applyAlignment="1" applyBorder="1" applyFont="1" applyNumberFormat="1">
      <alignment horizontal="center" shrinkToFit="0" vertical="center" wrapText="1"/>
    </xf>
    <xf borderId="92" fillId="29" fontId="19" numFmtId="3" xfId="0" applyAlignment="1" applyBorder="1" applyFont="1" applyNumberFormat="1">
      <alignment horizontal="center" shrinkToFit="0" vertical="center" wrapText="1"/>
    </xf>
    <xf borderId="92" fillId="33" fontId="20" numFmtId="3" xfId="0" applyAlignment="1" applyBorder="1" applyFont="1" applyNumberFormat="1">
      <alignment horizontal="center" shrinkToFit="0" vertical="center" wrapText="1"/>
    </xf>
    <xf borderId="1" fillId="44" fontId="68" numFmtId="170" xfId="0" applyAlignment="1" applyBorder="1" applyFont="1" applyNumberFormat="1">
      <alignment horizontal="left" shrinkToFit="0" vertical="center" wrapText="1"/>
    </xf>
    <xf borderId="0" fillId="0" fontId="1" numFmtId="170" xfId="0" applyFont="1" applyNumberFormat="1"/>
    <xf borderId="1" fillId="44" fontId="1" numFmtId="0" xfId="0" applyAlignment="1" applyBorder="1" applyFont="1">
      <alignment horizontal="left" shrinkToFit="0" vertical="center" wrapText="1"/>
    </xf>
    <xf borderId="1" fillId="44" fontId="1" numFmtId="0" xfId="0" applyAlignment="1" applyBorder="1" applyFont="1">
      <alignment horizontal="center" shrinkToFit="0" vertical="center" wrapText="1"/>
    </xf>
    <xf borderId="1" fillId="44" fontId="1" numFmtId="170" xfId="0" applyAlignment="1" applyBorder="1" applyFont="1" applyNumberFormat="1">
      <alignment horizontal="right" shrinkToFit="0" vertical="center" wrapText="1"/>
    </xf>
    <xf borderId="1" fillId="59" fontId="1" numFmtId="0" xfId="0" applyAlignment="1" applyBorder="1" applyFill="1" applyFont="1">
      <alignment horizontal="center" shrinkToFit="0" vertical="center" wrapText="1"/>
    </xf>
    <xf borderId="1" fillId="60" fontId="1" numFmtId="0" xfId="0" applyAlignment="1" applyBorder="1" applyFill="1" applyFont="1">
      <alignment horizontal="center" shrinkToFit="0" vertical="center" wrapText="1"/>
    </xf>
    <xf borderId="1" fillId="61" fontId="1" numFmtId="0" xfId="0" applyAlignment="1" applyBorder="1" applyFill="1" applyFont="1">
      <alignment horizontal="center" shrinkToFit="0" vertical="center" wrapText="1"/>
    </xf>
    <xf borderId="1" fillId="62" fontId="1" numFmtId="0" xfId="0" applyAlignment="1" applyBorder="1" applyFill="1" applyFont="1">
      <alignment horizontal="center" shrinkToFit="0" vertical="center" wrapText="1"/>
    </xf>
    <xf borderId="1" fillId="63" fontId="1" numFmtId="0" xfId="0" applyAlignment="1" applyBorder="1" applyFill="1" applyFont="1">
      <alignment horizontal="center" shrinkToFit="0" vertical="center" wrapText="1"/>
    </xf>
    <xf borderId="1" fillId="64" fontId="1" numFmtId="0" xfId="0" applyAlignment="1" applyBorder="1" applyFill="1" applyFont="1">
      <alignment horizontal="center" shrinkToFit="0" vertical="center" wrapText="1"/>
    </xf>
    <xf borderId="1" fillId="65" fontId="1" numFmtId="0" xfId="0" applyAlignment="1" applyBorder="1" applyFill="1" applyFont="1">
      <alignment horizontal="center" shrinkToFit="0" vertical="center" wrapText="1"/>
    </xf>
    <xf borderId="1" fillId="66" fontId="1" numFmtId="0" xfId="0" applyAlignment="1" applyBorder="1" applyFill="1" applyFont="1">
      <alignment horizontal="center" shrinkToFit="0" vertical="center" wrapText="1"/>
    </xf>
    <xf borderId="1" fillId="2" fontId="1" numFmtId="0" xfId="0" applyAlignment="1" applyBorder="1" applyFont="1">
      <alignment horizontal="center" shrinkToFit="0" vertical="center" wrapText="1"/>
    </xf>
    <xf borderId="1" fillId="2" fontId="1" numFmtId="1" xfId="0" applyAlignment="1" applyBorder="1" applyFont="1" applyNumberFormat="1">
      <alignment horizontal="center" shrinkToFit="0" vertical="center" wrapText="1"/>
    </xf>
    <xf borderId="1" fillId="2" fontId="1" numFmtId="164" xfId="0" applyAlignment="1" applyBorder="1" applyFont="1" applyNumberFormat="1">
      <alignment horizontal="right" shrinkToFit="0" vertical="center" wrapText="1"/>
    </xf>
    <xf borderId="1" fillId="2" fontId="1" numFmtId="0" xfId="0" applyAlignment="1" applyBorder="1" applyFont="1">
      <alignment vertical="center"/>
    </xf>
    <xf borderId="98" fillId="2" fontId="32" numFmtId="49" xfId="0" applyAlignment="1" applyBorder="1" applyFont="1" applyNumberFormat="1">
      <alignment horizontal="left" shrinkToFit="0" vertical="center" wrapText="1"/>
    </xf>
    <xf borderId="1" fillId="2" fontId="1" numFmtId="49" xfId="0" applyAlignment="1" applyBorder="1" applyFont="1" applyNumberFormat="1">
      <alignment horizontal="left" shrinkToFit="0" vertical="center" wrapText="1"/>
    </xf>
    <xf borderId="1" fillId="2" fontId="3" numFmtId="0" xfId="0" applyAlignment="1" applyBorder="1" applyFont="1">
      <alignment horizontal="center" shrinkToFit="0" vertical="center" wrapText="1"/>
    </xf>
    <xf borderId="1" fillId="2" fontId="1" numFmtId="170" xfId="0" applyAlignment="1" applyBorder="1" applyFont="1" applyNumberFormat="1">
      <alignment horizontal="center" shrinkToFit="0" vertical="center" wrapText="1"/>
    </xf>
    <xf borderId="1" fillId="67" fontId="1" numFmtId="0" xfId="0" applyAlignment="1" applyBorder="1" applyFill="1" applyFont="1">
      <alignment horizontal="center" shrinkToFit="0" vertical="center" wrapText="1"/>
    </xf>
    <xf borderId="1" fillId="57" fontId="1" numFmtId="0" xfId="0" applyAlignment="1" applyBorder="1" applyFont="1">
      <alignment horizontal="center" shrinkToFit="0" vertical="center" wrapText="1"/>
    </xf>
    <xf borderId="1" fillId="68" fontId="42" numFmtId="0" xfId="0" applyAlignment="1" applyBorder="1" applyFill="1" applyFont="1">
      <alignment horizontal="center" shrinkToFit="0" vertical="center" wrapText="1"/>
    </xf>
    <xf borderId="1" fillId="69" fontId="42" numFmtId="0" xfId="0" applyAlignment="1" applyBorder="1" applyFill="1" applyFont="1">
      <alignment horizontal="center" shrinkToFit="0" vertical="center" wrapText="1"/>
    </xf>
    <xf borderId="1" fillId="70" fontId="1" numFmtId="0" xfId="0" applyAlignment="1" applyBorder="1" applyFill="1" applyFont="1">
      <alignment horizontal="center" shrinkToFit="0" vertical="center" wrapText="1"/>
    </xf>
    <xf borderId="1" fillId="71" fontId="42" numFmtId="0" xfId="0" applyAlignment="1" applyBorder="1" applyFill="1" applyFont="1">
      <alignment horizontal="center" shrinkToFit="0" vertical="center" wrapText="1"/>
    </xf>
    <xf borderId="0" fillId="0" fontId="60" numFmtId="49" xfId="0" applyAlignment="1" applyFont="1" applyNumberFormat="1">
      <alignment shrinkToFit="0" vertical="center" wrapText="1"/>
    </xf>
    <xf borderId="99" fillId="2" fontId="14" numFmtId="49" xfId="0" applyAlignment="1" applyBorder="1" applyFont="1" applyNumberFormat="1">
      <alignment horizontal="left" shrinkToFit="0" vertical="center" wrapText="1"/>
    </xf>
    <xf borderId="100" fillId="2" fontId="14" numFmtId="49" xfId="0" applyAlignment="1" applyBorder="1" applyFont="1" applyNumberFormat="1">
      <alignment horizontal="left" shrinkToFit="0" vertical="center" wrapText="1"/>
    </xf>
    <xf borderId="100" fillId="2" fontId="1" numFmtId="0" xfId="0" applyAlignment="1" applyBorder="1" applyFont="1">
      <alignment horizontal="left" shrinkToFit="0" vertical="center" wrapText="1"/>
    </xf>
    <xf borderId="100" fillId="2" fontId="1" numFmtId="0" xfId="0" applyAlignment="1" applyBorder="1" applyFont="1">
      <alignment horizontal="center" shrinkToFit="0" vertical="center" wrapText="1"/>
    </xf>
    <xf borderId="100" fillId="2" fontId="1" numFmtId="170" xfId="0" applyAlignment="1" applyBorder="1" applyFont="1" applyNumberFormat="1">
      <alignment horizontal="right" shrinkToFit="0" vertical="center" wrapText="1"/>
    </xf>
    <xf borderId="100" fillId="59" fontId="1" numFmtId="0" xfId="0" applyAlignment="1" applyBorder="1" applyFont="1">
      <alignment horizontal="center" shrinkToFit="0" vertical="center" wrapText="1"/>
    </xf>
    <xf borderId="100" fillId="60" fontId="1" numFmtId="0" xfId="0" applyAlignment="1" applyBorder="1" applyFont="1">
      <alignment horizontal="center" shrinkToFit="0" vertical="center" wrapText="1"/>
    </xf>
    <xf borderId="100" fillId="61" fontId="1" numFmtId="0" xfId="0" applyAlignment="1" applyBorder="1" applyFont="1">
      <alignment horizontal="center" shrinkToFit="0" vertical="center" wrapText="1"/>
    </xf>
    <xf borderId="100" fillId="62" fontId="1" numFmtId="0" xfId="0" applyAlignment="1" applyBorder="1" applyFont="1">
      <alignment horizontal="center" shrinkToFit="0" vertical="center" wrapText="1"/>
    </xf>
    <xf borderId="100" fillId="63" fontId="1" numFmtId="0" xfId="0" applyAlignment="1" applyBorder="1" applyFont="1">
      <alignment horizontal="center" shrinkToFit="0" vertical="center" wrapText="1"/>
    </xf>
    <xf borderId="100" fillId="64" fontId="1" numFmtId="0" xfId="0" applyAlignment="1" applyBorder="1" applyFont="1">
      <alignment horizontal="center" shrinkToFit="0" vertical="center" wrapText="1"/>
    </xf>
    <xf borderId="100" fillId="65" fontId="1" numFmtId="0" xfId="0" applyAlignment="1" applyBorder="1" applyFont="1">
      <alignment horizontal="center" shrinkToFit="0" vertical="center" wrapText="1"/>
    </xf>
    <xf borderId="100" fillId="66" fontId="1" numFmtId="0" xfId="0" applyAlignment="1" applyBorder="1" applyFont="1">
      <alignment horizontal="center" shrinkToFit="0" vertical="center" wrapText="1"/>
    </xf>
    <xf borderId="100" fillId="2" fontId="32" numFmtId="0" xfId="0" applyAlignment="1" applyBorder="1" applyFont="1">
      <alignment horizontal="center" vertical="center"/>
    </xf>
    <xf borderId="100" fillId="2" fontId="14" numFmtId="1" xfId="0" applyAlignment="1" applyBorder="1" applyFont="1" applyNumberFormat="1">
      <alignment horizontal="center" shrinkToFit="0" vertical="center" wrapText="1"/>
    </xf>
    <xf borderId="100" fillId="2" fontId="14" numFmtId="164" xfId="0" applyAlignment="1" applyBorder="1" applyFont="1" applyNumberFormat="1">
      <alignment horizontal="right" shrinkToFit="0" vertical="center" wrapText="1"/>
    </xf>
    <xf borderId="1" fillId="2" fontId="14" numFmtId="0" xfId="0" applyAlignment="1" applyBorder="1" applyFont="1">
      <alignment shrinkToFit="0" vertical="center" wrapText="1"/>
    </xf>
    <xf borderId="101" fillId="2" fontId="14" numFmtId="49" xfId="0" applyAlignment="1" applyBorder="1" applyFont="1" applyNumberFormat="1">
      <alignment horizontal="left" shrinkToFit="0" vertical="center" wrapText="1"/>
    </xf>
    <xf borderId="102" fillId="2" fontId="14" numFmtId="49" xfId="0" applyAlignment="1" applyBorder="1" applyFont="1" applyNumberFormat="1">
      <alignment horizontal="left" shrinkToFit="0" vertical="center" wrapText="1"/>
    </xf>
    <xf borderId="102" fillId="2" fontId="1" numFmtId="0" xfId="0" applyAlignment="1" applyBorder="1" applyFont="1">
      <alignment horizontal="left" shrinkToFit="0" vertical="center" wrapText="1"/>
    </xf>
    <xf borderId="102" fillId="2" fontId="1" numFmtId="0" xfId="0" applyAlignment="1" applyBorder="1" applyFont="1">
      <alignment horizontal="center" shrinkToFit="0" vertical="center" wrapText="1"/>
    </xf>
    <xf borderId="102" fillId="2" fontId="1" numFmtId="170" xfId="0" applyAlignment="1" applyBorder="1" applyFont="1" applyNumberFormat="1">
      <alignment horizontal="right" shrinkToFit="0" vertical="center" wrapText="1"/>
    </xf>
    <xf borderId="102" fillId="59" fontId="1" numFmtId="0" xfId="0" applyAlignment="1" applyBorder="1" applyFont="1">
      <alignment horizontal="center" shrinkToFit="0" vertical="center" wrapText="1"/>
    </xf>
    <xf borderId="102" fillId="60" fontId="1" numFmtId="0" xfId="0" applyAlignment="1" applyBorder="1" applyFont="1">
      <alignment horizontal="center" shrinkToFit="0" vertical="center" wrapText="1"/>
    </xf>
    <xf borderId="102" fillId="61" fontId="1" numFmtId="0" xfId="0" applyAlignment="1" applyBorder="1" applyFont="1">
      <alignment horizontal="center" shrinkToFit="0" vertical="center" wrapText="1"/>
    </xf>
    <xf borderId="102" fillId="62" fontId="1" numFmtId="0" xfId="0" applyAlignment="1" applyBorder="1" applyFont="1">
      <alignment horizontal="center" shrinkToFit="0" vertical="center" wrapText="1"/>
    </xf>
    <xf borderId="102" fillId="63" fontId="1" numFmtId="0" xfId="0" applyAlignment="1" applyBorder="1" applyFont="1">
      <alignment horizontal="center" shrinkToFit="0" vertical="center" wrapText="1"/>
    </xf>
    <xf borderId="102" fillId="64" fontId="1" numFmtId="0" xfId="0" applyAlignment="1" applyBorder="1" applyFont="1">
      <alignment horizontal="center" shrinkToFit="0" vertical="center" wrapText="1"/>
    </xf>
    <xf borderId="102" fillId="65" fontId="1" numFmtId="0" xfId="0" applyAlignment="1" applyBorder="1" applyFont="1">
      <alignment horizontal="center" shrinkToFit="0" vertical="center" wrapText="1"/>
    </xf>
    <xf borderId="102" fillId="66" fontId="1" numFmtId="0" xfId="0" applyAlignment="1" applyBorder="1" applyFont="1">
      <alignment horizontal="center" shrinkToFit="0" vertical="center" wrapText="1"/>
    </xf>
    <xf borderId="102" fillId="2" fontId="32" numFmtId="0" xfId="0" applyAlignment="1" applyBorder="1" applyFont="1">
      <alignment horizontal="center" vertical="center"/>
    </xf>
    <xf borderId="102" fillId="2" fontId="14" numFmtId="1" xfId="0" applyAlignment="1" applyBorder="1" applyFont="1" applyNumberFormat="1">
      <alignment horizontal="center" shrinkToFit="0" vertical="center" wrapText="1"/>
    </xf>
    <xf borderId="102" fillId="2" fontId="14" numFmtId="164" xfId="0" applyAlignment="1" applyBorder="1" applyFont="1" applyNumberFormat="1">
      <alignment horizontal="right" shrinkToFit="0" vertical="center" wrapText="1"/>
    </xf>
    <xf borderId="103" fillId="2" fontId="14" numFmtId="49" xfId="0" applyAlignment="1" applyBorder="1" applyFont="1" applyNumberFormat="1">
      <alignment horizontal="left" shrinkToFit="0" vertical="center" wrapText="1"/>
    </xf>
    <xf borderId="104" fillId="2" fontId="14" numFmtId="49" xfId="0" applyAlignment="1" applyBorder="1" applyFont="1" applyNumberFormat="1">
      <alignment horizontal="left" shrinkToFit="0" vertical="center" wrapText="1"/>
    </xf>
    <xf borderId="104" fillId="2" fontId="1" numFmtId="0" xfId="0" applyAlignment="1" applyBorder="1" applyFont="1">
      <alignment horizontal="left" shrinkToFit="0" vertical="center" wrapText="1"/>
    </xf>
    <xf borderId="104" fillId="2" fontId="1" numFmtId="0" xfId="0" applyAlignment="1" applyBorder="1" applyFont="1">
      <alignment horizontal="center" shrinkToFit="0" vertical="center" wrapText="1"/>
    </xf>
    <xf borderId="104" fillId="2" fontId="1" numFmtId="170" xfId="0" applyAlignment="1" applyBorder="1" applyFont="1" applyNumberFormat="1">
      <alignment horizontal="right" shrinkToFit="0" vertical="center" wrapText="1"/>
    </xf>
    <xf borderId="104" fillId="59" fontId="1" numFmtId="0" xfId="0" applyAlignment="1" applyBorder="1" applyFont="1">
      <alignment horizontal="center" shrinkToFit="0" vertical="center" wrapText="1"/>
    </xf>
    <xf borderId="104" fillId="60" fontId="1" numFmtId="0" xfId="0" applyAlignment="1" applyBorder="1" applyFont="1">
      <alignment horizontal="center" shrinkToFit="0" vertical="center" wrapText="1"/>
    </xf>
    <xf borderId="104" fillId="61" fontId="1" numFmtId="0" xfId="0" applyAlignment="1" applyBorder="1" applyFont="1">
      <alignment horizontal="center" shrinkToFit="0" vertical="center" wrapText="1"/>
    </xf>
    <xf borderId="104" fillId="62" fontId="1" numFmtId="0" xfId="0" applyAlignment="1" applyBorder="1" applyFont="1">
      <alignment horizontal="center" shrinkToFit="0" vertical="center" wrapText="1"/>
    </xf>
    <xf borderId="104" fillId="63" fontId="1" numFmtId="0" xfId="0" applyAlignment="1" applyBorder="1" applyFont="1">
      <alignment horizontal="center" shrinkToFit="0" vertical="center" wrapText="1"/>
    </xf>
    <xf borderId="104" fillId="64" fontId="1" numFmtId="0" xfId="0" applyAlignment="1" applyBorder="1" applyFont="1">
      <alignment horizontal="center" shrinkToFit="0" vertical="center" wrapText="1"/>
    </xf>
    <xf borderId="104" fillId="65" fontId="1" numFmtId="0" xfId="0" applyAlignment="1" applyBorder="1" applyFont="1">
      <alignment horizontal="center" shrinkToFit="0" vertical="center" wrapText="1"/>
    </xf>
    <xf borderId="104" fillId="66" fontId="1" numFmtId="0" xfId="0" applyAlignment="1" applyBorder="1" applyFont="1">
      <alignment horizontal="center" shrinkToFit="0" vertical="center" wrapText="1"/>
    </xf>
    <xf borderId="104" fillId="2" fontId="32" numFmtId="0" xfId="0" applyAlignment="1" applyBorder="1" applyFont="1">
      <alignment horizontal="center" vertical="center"/>
    </xf>
    <xf borderId="104" fillId="2" fontId="14" numFmtId="1" xfId="0" applyAlignment="1" applyBorder="1" applyFont="1" applyNumberFormat="1">
      <alignment horizontal="center" shrinkToFit="0" vertical="center" wrapText="1"/>
    </xf>
    <xf borderId="104" fillId="2" fontId="14" numFmtId="164" xfId="0" applyAlignment="1" applyBorder="1" applyFont="1" applyNumberFormat="1">
      <alignment horizontal="right" shrinkToFit="0" vertical="center" wrapText="1"/>
    </xf>
    <xf borderId="104" fillId="2" fontId="1" numFmtId="170" xfId="0" applyAlignment="1" applyBorder="1" applyFont="1" applyNumberFormat="1">
      <alignment horizontal="right" vertical="center"/>
    </xf>
    <xf borderId="100" fillId="2" fontId="1" numFmtId="170" xfId="0" applyAlignment="1" applyBorder="1" applyFont="1" applyNumberFormat="1">
      <alignment horizontal="right" vertical="center"/>
    </xf>
    <xf borderId="100" fillId="2" fontId="1" numFmtId="49" xfId="0" applyAlignment="1" applyBorder="1" applyFont="1" applyNumberFormat="1">
      <alignment horizontal="center" shrinkToFit="0" vertical="center" wrapText="1"/>
    </xf>
    <xf borderId="99" fillId="4" fontId="1" numFmtId="49" xfId="0" applyAlignment="1" applyBorder="1" applyFont="1" applyNumberFormat="1">
      <alignment shrinkToFit="0" wrapText="1"/>
    </xf>
    <xf borderId="100" fillId="4" fontId="1" numFmtId="49" xfId="0" applyAlignment="1" applyBorder="1" applyFont="1" applyNumberFormat="1">
      <alignment shrinkToFit="0" wrapText="1"/>
    </xf>
    <xf borderId="105" fillId="2" fontId="4" numFmtId="49" xfId="0" applyAlignment="1" applyBorder="1" applyFont="1" applyNumberFormat="1">
      <alignment horizontal="left" shrinkToFit="0" vertical="center" wrapText="1"/>
    </xf>
    <xf borderId="1" fillId="2" fontId="14" numFmtId="49" xfId="0" applyAlignment="1" applyBorder="1" applyFont="1" applyNumberFormat="1">
      <alignment horizontal="left" shrinkToFit="0" vertical="center" wrapText="1"/>
    </xf>
    <xf borderId="1" fillId="2" fontId="1" numFmtId="170" xfId="0" applyAlignment="1" applyBorder="1" applyFont="1" applyNumberFormat="1">
      <alignment horizontal="right" shrinkToFit="0" vertical="center" wrapText="1"/>
    </xf>
    <xf borderId="1" fillId="2" fontId="14" numFmtId="1" xfId="0" applyAlignment="1" applyBorder="1" applyFont="1" applyNumberFormat="1">
      <alignment horizontal="center" shrinkToFit="0" vertical="center" wrapText="1"/>
    </xf>
    <xf borderId="1" fillId="2" fontId="14" numFmtId="164" xfId="0" applyAlignment="1" applyBorder="1" applyFont="1" applyNumberFormat="1">
      <alignment horizontal="right" shrinkToFit="0" vertical="center" wrapText="1"/>
    </xf>
    <xf borderId="1" fillId="2" fontId="4" numFmtId="49" xfId="0" applyAlignment="1" applyBorder="1" applyFont="1" applyNumberFormat="1">
      <alignment horizontal="left" shrinkToFit="0" vertical="center" wrapText="1"/>
    </xf>
    <xf borderId="0" fillId="0" fontId="90" numFmtId="0" xfId="0" applyAlignment="1" applyFont="1">
      <alignment shrinkToFit="0" vertical="center" wrapText="1"/>
    </xf>
    <xf borderId="1" fillId="0" fontId="27" numFmtId="2" xfId="0" applyAlignment="1" applyBorder="1" applyFont="1" applyNumberFormat="1">
      <alignment horizontal="center" vertical="center"/>
    </xf>
    <xf borderId="1" fillId="44" fontId="1" numFmtId="49" xfId="0" applyAlignment="1" applyBorder="1" applyFont="1" applyNumberFormat="1">
      <alignment horizontal="left" shrinkToFit="0" vertical="center" wrapText="1"/>
    </xf>
    <xf borderId="1" fillId="2" fontId="1" numFmtId="174" xfId="0" applyAlignment="1" applyBorder="1" applyFont="1" applyNumberFormat="1">
      <alignment horizontal="right" shrinkToFit="0" vertical="center" wrapText="1"/>
    </xf>
    <xf borderId="1" fillId="2" fontId="1" numFmtId="0" xfId="0" applyAlignment="1" applyBorder="1" applyFont="1">
      <alignment horizontal="left" vertical="center"/>
    </xf>
    <xf borderId="98" fillId="0" fontId="32" numFmtId="49" xfId="0" applyAlignment="1" applyBorder="1" applyFont="1" applyNumberFormat="1">
      <alignment horizontal="center" shrinkToFit="0" vertical="center" wrapText="1"/>
    </xf>
    <xf borderId="0" fillId="0" fontId="60" numFmtId="49" xfId="0" applyAlignment="1" applyFont="1" applyNumberFormat="1">
      <alignment horizontal="center" shrinkToFit="0" vertical="center" wrapText="1"/>
    </xf>
    <xf borderId="100" fillId="2" fontId="32" numFmtId="0" xfId="0" applyAlignment="1" applyBorder="1" applyFont="1">
      <alignment horizontal="center" shrinkToFit="0" vertical="center" wrapText="1"/>
    </xf>
    <xf borderId="100" fillId="2" fontId="1" numFmtId="0" xfId="0" applyAlignment="1" applyBorder="1" applyFont="1">
      <alignment horizontal="center" readingOrder="0" shrinkToFit="0" vertical="center" wrapText="1"/>
    </xf>
    <xf borderId="100" fillId="2" fontId="14" numFmtId="174" xfId="0" applyAlignment="1" applyBorder="1" applyFont="1" applyNumberFormat="1">
      <alignment horizontal="right" shrinkToFit="0" vertical="center" wrapText="1"/>
    </xf>
    <xf borderId="102" fillId="2" fontId="1" numFmtId="0" xfId="0" applyAlignment="1" applyBorder="1" applyFont="1">
      <alignment horizontal="center" readingOrder="0" shrinkToFit="0" vertical="center" wrapText="1"/>
    </xf>
    <xf borderId="0" fillId="0" fontId="60" numFmtId="49" xfId="0" applyAlignment="1" applyFont="1" applyNumberFormat="1">
      <alignment horizontal="center" readingOrder="0" shrinkToFit="0" vertical="center" wrapText="1"/>
    </xf>
    <xf borderId="100" fillId="60" fontId="1" numFmtId="0" xfId="0" applyAlignment="1" applyBorder="1" applyFont="1">
      <alignment horizontal="center" readingOrder="0" shrinkToFit="0" vertical="center" wrapText="1"/>
    </xf>
    <xf borderId="102" fillId="2" fontId="14" numFmtId="174" xfId="0" applyAlignment="1" applyBorder="1" applyFont="1" applyNumberFormat="1">
      <alignment horizontal="right" shrinkToFit="0" vertical="center" wrapText="1"/>
    </xf>
    <xf borderId="104" fillId="2" fontId="14" numFmtId="174" xfId="0" applyAlignment="1" applyBorder="1" applyFont="1" applyNumberFormat="1">
      <alignment horizontal="right" shrinkToFit="0" vertical="center" wrapText="1"/>
    </xf>
    <xf borderId="99" fillId="2" fontId="1" numFmtId="0" xfId="0" applyAlignment="1" applyBorder="1" applyFont="1">
      <alignment horizontal="left" vertical="center"/>
    </xf>
    <xf borderId="100" fillId="2" fontId="1" numFmtId="0" xfId="0" applyAlignment="1" applyBorder="1" applyFont="1">
      <alignment horizontal="left" vertical="center"/>
    </xf>
    <xf borderId="106" fillId="2" fontId="32" numFmtId="0" xfId="0" applyAlignment="1" applyBorder="1" applyFont="1">
      <alignment horizontal="center" shrinkToFit="0" vertical="center" wrapText="1"/>
    </xf>
    <xf borderId="107" fillId="2" fontId="32" numFmtId="0" xfId="0" applyAlignment="1" applyBorder="1" applyFont="1">
      <alignment horizontal="center" shrinkToFit="0" vertical="center" wrapText="1"/>
    </xf>
    <xf borderId="102" fillId="2" fontId="32" numFmtId="0" xfId="0" applyAlignment="1" applyBorder="1" applyFont="1">
      <alignment horizontal="center" shrinkToFit="0" vertical="center" wrapText="1"/>
    </xf>
    <xf borderId="108" fillId="2" fontId="32" numFmtId="0" xfId="0" applyAlignment="1" applyBorder="1" applyFont="1">
      <alignment horizontal="center" shrinkToFit="0" vertical="center" wrapText="1"/>
    </xf>
    <xf borderId="109" fillId="2" fontId="32" numFmtId="0" xfId="0" applyAlignment="1" applyBorder="1" applyFont="1">
      <alignment horizontal="center" shrinkToFit="0" vertical="center" wrapText="1"/>
    </xf>
    <xf borderId="100" fillId="2" fontId="14" numFmtId="0" xfId="0" applyAlignment="1" applyBorder="1" applyFont="1">
      <alignment horizontal="left" shrinkToFit="0" vertical="center" wrapText="1"/>
    </xf>
    <xf borderId="0" fillId="0" fontId="90" numFmtId="0" xfId="0" applyAlignment="1" applyFont="1">
      <alignment horizontal="center" vertical="center"/>
    </xf>
    <xf borderId="0" fillId="0" fontId="0" numFmtId="0" xfId="0" applyFont="1"/>
    <xf borderId="0" fillId="0" fontId="36" numFmtId="174" xfId="0" applyFont="1" applyNumberFormat="1"/>
    <xf borderId="1" fillId="43" fontId="37" numFmtId="2" xfId="0" applyAlignment="1" applyBorder="1" applyFont="1" applyNumberFormat="1">
      <alignment horizontal="center" shrinkToFit="0" vertical="center" wrapText="1"/>
    </xf>
    <xf borderId="1" fillId="43" fontId="7" numFmtId="2" xfId="0" applyAlignment="1" applyBorder="1" applyFont="1" applyNumberFormat="1">
      <alignment horizontal="center" vertical="center"/>
    </xf>
    <xf borderId="1" fillId="43" fontId="7" numFmtId="165" xfId="0" applyAlignment="1" applyBorder="1" applyFont="1" applyNumberFormat="1">
      <alignment horizontal="right" vertical="center"/>
    </xf>
    <xf borderId="1" fillId="43" fontId="37" numFmtId="3" xfId="0" applyAlignment="1" applyBorder="1" applyFont="1" applyNumberFormat="1">
      <alignment horizontal="left" vertical="center"/>
    </xf>
    <xf borderId="1" fillId="43" fontId="19" numFmtId="3" xfId="0" applyAlignment="1" applyBorder="1" applyFont="1" applyNumberFormat="1">
      <alignment horizontal="left" vertical="center"/>
    </xf>
    <xf borderId="61" fillId="43" fontId="37" numFmtId="2" xfId="0" applyAlignment="1" applyBorder="1" applyFont="1" applyNumberFormat="1">
      <alignment horizontal="left" shrinkToFit="0" vertical="center" wrapText="1"/>
    </xf>
    <xf borderId="61" fillId="43" fontId="7" numFmtId="2" xfId="0" applyAlignment="1" applyBorder="1" applyFont="1" applyNumberFormat="1">
      <alignment horizontal="left" shrinkToFit="0" vertical="center" wrapText="1"/>
    </xf>
    <xf borderId="61" fillId="43" fontId="37" numFmtId="2" xfId="0" applyAlignment="1" applyBorder="1" applyFont="1" applyNumberFormat="1">
      <alignment horizontal="center" shrinkToFit="0" vertical="center" wrapText="1"/>
    </xf>
    <xf borderId="61" fillId="43" fontId="37" numFmtId="3" xfId="0" applyAlignment="1" applyBorder="1" applyFont="1" applyNumberFormat="1">
      <alignment horizontal="center" shrinkToFit="0" vertical="center" wrapText="1"/>
    </xf>
    <xf borderId="61" fillId="43" fontId="37" numFmtId="165" xfId="0" applyAlignment="1" applyBorder="1" applyFont="1" applyNumberFormat="1">
      <alignment horizontal="right" shrinkToFit="0" vertical="center" wrapText="1"/>
    </xf>
    <xf borderId="62" fillId="43" fontId="37" numFmtId="3" xfId="0" applyAlignment="1" applyBorder="1" applyFont="1" applyNumberFormat="1">
      <alignment horizontal="center" vertical="center"/>
    </xf>
    <xf borderId="61" fillId="46" fontId="19" numFmtId="3" xfId="0" applyAlignment="1" applyBorder="1" applyFont="1" applyNumberFormat="1">
      <alignment horizontal="center" shrinkToFit="0" vertical="center" wrapText="1"/>
    </xf>
    <xf borderId="61" fillId="46" fontId="19" numFmtId="165" xfId="0" applyAlignment="1" applyBorder="1" applyFont="1" applyNumberFormat="1">
      <alignment horizontal="right" shrinkToFit="0" vertical="center" wrapText="1"/>
    </xf>
    <xf borderId="110" fillId="44" fontId="7" numFmtId="2" xfId="0" applyAlignment="1" applyBorder="1" applyFont="1" applyNumberFormat="1">
      <alignment horizontal="center" vertical="center"/>
    </xf>
    <xf borderId="111" fillId="0" fontId="18" numFmtId="0" xfId="0" applyBorder="1" applyFont="1"/>
    <xf borderId="112" fillId="0" fontId="18" numFmtId="0" xfId="0" applyBorder="1" applyFont="1"/>
    <xf borderId="1" fillId="46" fontId="19" numFmtId="165" xfId="0" applyAlignment="1" applyBorder="1" applyFont="1" applyNumberFormat="1">
      <alignment horizontal="center" shrinkToFit="0" vertical="center" wrapText="1"/>
    </xf>
    <xf borderId="71" fillId="46" fontId="27" numFmtId="165" xfId="0" applyAlignment="1" applyBorder="1" applyFont="1" applyNumberFormat="1">
      <alignment horizontal="center" shrinkToFit="0" vertical="center" wrapText="1"/>
    </xf>
    <xf borderId="1" fillId="51" fontId="32" numFmtId="2" xfId="0" applyAlignment="1" applyBorder="1" applyFont="1" applyNumberFormat="1">
      <alignment horizontal="center" shrinkToFit="0" vertical="center" wrapText="1"/>
    </xf>
    <xf borderId="1" fillId="51" fontId="32" numFmtId="165" xfId="0" applyAlignment="1" applyBorder="1" applyFont="1" applyNumberFormat="1">
      <alignment horizontal="right" shrinkToFit="0" vertical="center" wrapText="1"/>
    </xf>
    <xf borderId="42" fillId="7" fontId="32" numFmtId="3" xfId="0" applyAlignment="1" applyBorder="1" applyFont="1" applyNumberFormat="1">
      <alignment horizontal="center" shrinkToFit="0" vertical="center" wrapText="1"/>
    </xf>
    <xf borderId="42" fillId="22" fontId="32" numFmtId="3" xfId="0" applyAlignment="1" applyBorder="1" applyFont="1" applyNumberFormat="1">
      <alignment horizontal="center" shrinkToFit="0" vertical="center" wrapText="1"/>
    </xf>
    <xf borderId="42" fillId="24" fontId="32" numFmtId="3" xfId="0" applyAlignment="1" applyBorder="1" applyFont="1" applyNumberFormat="1">
      <alignment horizontal="center" shrinkToFit="0" vertical="center" wrapText="1"/>
    </xf>
    <xf borderId="42" fillId="25" fontId="32" numFmtId="3" xfId="0" applyAlignment="1" applyBorder="1" applyFont="1" applyNumberFormat="1">
      <alignment horizontal="center" shrinkToFit="0" vertical="center" wrapText="1"/>
    </xf>
    <xf borderId="42" fillId="26" fontId="32" numFmtId="3" xfId="0" applyAlignment="1" applyBorder="1" applyFont="1" applyNumberFormat="1">
      <alignment horizontal="center" shrinkToFit="0" vertical="center" wrapText="1"/>
    </xf>
    <xf borderId="42" fillId="27" fontId="32" numFmtId="3" xfId="0" applyAlignment="1" applyBorder="1" applyFont="1" applyNumberFormat="1">
      <alignment horizontal="center" shrinkToFit="0" vertical="center" wrapText="1"/>
    </xf>
    <xf borderId="42" fillId="28" fontId="32" numFmtId="3" xfId="0" applyAlignment="1" applyBorder="1" applyFont="1" applyNumberFormat="1">
      <alignment horizontal="center" shrinkToFit="0" vertical="center" wrapText="1"/>
    </xf>
    <xf borderId="42" fillId="29" fontId="32" numFmtId="3" xfId="0" applyAlignment="1" applyBorder="1" applyFont="1" applyNumberFormat="1">
      <alignment horizontal="center" shrinkToFit="0" vertical="center" wrapText="1"/>
    </xf>
    <xf borderId="42" fillId="30" fontId="32" numFmtId="3" xfId="0" applyAlignment="1" applyBorder="1" applyFont="1" applyNumberFormat="1">
      <alignment horizontal="center" shrinkToFit="0" vertical="center" wrapText="1"/>
    </xf>
    <xf borderId="42" fillId="31" fontId="32" numFmtId="3" xfId="0" applyAlignment="1" applyBorder="1" applyFont="1" applyNumberFormat="1">
      <alignment horizontal="center" shrinkToFit="0" vertical="center" wrapText="1"/>
    </xf>
    <xf borderId="42" fillId="32" fontId="7" numFmtId="3" xfId="0" applyAlignment="1" applyBorder="1" applyFont="1" applyNumberFormat="1">
      <alignment horizontal="center" shrinkToFit="0" vertical="center" wrapText="1"/>
    </xf>
    <xf borderId="42" fillId="33" fontId="32" numFmtId="3" xfId="0" applyAlignment="1" applyBorder="1" applyFont="1" applyNumberFormat="1">
      <alignment horizontal="center" shrinkToFit="0" vertical="center" wrapText="1"/>
    </xf>
    <xf borderId="42" fillId="34" fontId="32" numFmtId="3" xfId="0" applyAlignment="1" applyBorder="1" applyFont="1" applyNumberFormat="1">
      <alignment horizontal="center" shrinkToFit="0" vertical="center" wrapText="1"/>
    </xf>
    <xf borderId="42" fillId="35" fontId="32" numFmtId="3" xfId="0" applyAlignment="1" applyBorder="1" applyFont="1" applyNumberFormat="1">
      <alignment horizontal="center" shrinkToFit="0" vertical="center" wrapText="1"/>
    </xf>
    <xf borderId="42" fillId="51" fontId="20" numFmtId="165" xfId="0" applyAlignment="1" applyBorder="1" applyFont="1" applyNumberFormat="1">
      <alignment horizontal="right" vertical="center"/>
    </xf>
    <xf borderId="1" fillId="51" fontId="20" numFmtId="165" xfId="0" applyAlignment="1" applyBorder="1" applyFont="1" applyNumberFormat="1">
      <alignment horizontal="right" vertical="center"/>
    </xf>
    <xf borderId="1" fillId="51" fontId="91" numFmtId="2" xfId="0" applyAlignment="1" applyBorder="1" applyFont="1" applyNumberFormat="1">
      <alignment horizontal="left" shrinkToFit="0" vertical="center" wrapText="1"/>
    </xf>
    <xf borderId="1" fillId="51" fontId="91" numFmtId="4" xfId="0" applyAlignment="1" applyBorder="1" applyFont="1" applyNumberFormat="1">
      <alignment horizontal="left" shrinkToFit="0" vertical="center" wrapText="1"/>
    </xf>
    <xf borderId="1" fillId="51" fontId="92" numFmtId="4" xfId="0" applyAlignment="1" applyBorder="1" applyFont="1" applyNumberFormat="1">
      <alignment horizontal="left" shrinkToFit="0" vertical="center" wrapText="1"/>
    </xf>
    <xf borderId="1" fillId="51" fontId="91" numFmtId="2" xfId="0" applyAlignment="1" applyBorder="1" applyFont="1" applyNumberFormat="1">
      <alignment horizontal="center" shrinkToFit="0" vertical="center" wrapText="1"/>
    </xf>
    <xf borderId="1" fillId="51" fontId="91" numFmtId="3" xfId="0" applyAlignment="1" applyBorder="1" applyFont="1" applyNumberFormat="1">
      <alignment horizontal="center" shrinkToFit="0" vertical="center" wrapText="1"/>
    </xf>
    <xf borderId="1" fillId="51" fontId="91" numFmtId="165" xfId="0" applyAlignment="1" applyBorder="1" applyFont="1" applyNumberFormat="1">
      <alignment horizontal="right" shrinkToFit="0" vertical="center" wrapText="1"/>
    </xf>
    <xf borderId="1" fillId="33" fontId="91" numFmtId="3" xfId="0" applyAlignment="1" applyBorder="1" applyFont="1" applyNumberFormat="1">
      <alignment horizontal="center" shrinkToFit="0" vertical="center" wrapText="1"/>
    </xf>
    <xf borderId="1" fillId="34" fontId="91" numFmtId="3" xfId="0" applyAlignment="1" applyBorder="1" applyFont="1" applyNumberFormat="1">
      <alignment horizontal="center" shrinkToFit="0" vertical="center" wrapText="1"/>
    </xf>
    <xf borderId="1" fillId="35" fontId="91" numFmtId="3" xfId="0" applyAlignment="1" applyBorder="1" applyFont="1" applyNumberFormat="1">
      <alignment horizontal="center" shrinkToFit="0" vertical="center" wrapText="1"/>
    </xf>
    <xf borderId="1" fillId="43" fontId="93" numFmtId="3" xfId="0" applyAlignment="1" applyBorder="1" applyFont="1" applyNumberFormat="1">
      <alignment horizontal="center" shrinkToFit="0" vertical="center" wrapText="1"/>
    </xf>
    <xf borderId="1" fillId="43" fontId="94" numFmtId="1" xfId="0" applyAlignment="1" applyBorder="1" applyFont="1" applyNumberFormat="1">
      <alignment horizontal="center" shrinkToFit="0" vertical="center" wrapText="1"/>
    </xf>
    <xf borderId="1" fillId="51" fontId="95" numFmtId="3" xfId="0" applyAlignment="1" applyBorder="1" applyFont="1" applyNumberFormat="1">
      <alignment horizontal="center" vertical="center"/>
    </xf>
    <xf borderId="1" fillId="51" fontId="95" numFmtId="165" xfId="0" applyAlignment="1" applyBorder="1" applyFont="1" applyNumberFormat="1">
      <alignment horizontal="right" vertical="center"/>
    </xf>
    <xf borderId="1" fillId="44" fontId="1" numFmtId="2" xfId="0" applyBorder="1" applyFont="1" applyNumberFormat="1"/>
    <xf borderId="1" fillId="44" fontId="1" numFmtId="4" xfId="0" applyBorder="1" applyFont="1" applyNumberFormat="1"/>
    <xf borderId="52" fillId="51" fontId="20" numFmtId="4" xfId="0" applyAlignment="1" applyBorder="1" applyFont="1" applyNumberFormat="1">
      <alignment shrinkToFit="0" wrapText="1"/>
    </xf>
    <xf borderId="1" fillId="51" fontId="20" numFmtId="4" xfId="0" applyAlignment="1" applyBorder="1" applyFont="1" applyNumberFormat="1">
      <alignment shrinkToFit="0" wrapText="1"/>
    </xf>
    <xf borderId="1" fillId="51" fontId="1" numFmtId="3" xfId="0" applyBorder="1" applyFont="1" applyNumberFormat="1"/>
    <xf borderId="1" fillId="51" fontId="1" numFmtId="175" xfId="0" applyAlignment="1" applyBorder="1" applyFont="1" applyNumberFormat="1">
      <alignment horizontal="right" shrinkToFit="0" wrapText="1"/>
    </xf>
    <xf borderId="1" fillId="7" fontId="1" numFmtId="3" xfId="0" applyBorder="1" applyFont="1" applyNumberFormat="1"/>
    <xf borderId="1" fillId="22" fontId="1" numFmtId="3" xfId="0" applyBorder="1" applyFont="1" applyNumberFormat="1"/>
    <xf borderId="1" fillId="24" fontId="1" numFmtId="3" xfId="0" applyBorder="1" applyFont="1" applyNumberFormat="1"/>
    <xf borderId="1" fillId="25" fontId="1" numFmtId="3" xfId="0" applyBorder="1" applyFont="1" applyNumberFormat="1"/>
    <xf borderId="1" fillId="26" fontId="1" numFmtId="3" xfId="0" applyBorder="1" applyFont="1" applyNumberFormat="1"/>
    <xf borderId="1" fillId="27" fontId="1" numFmtId="3" xfId="0" applyBorder="1" applyFont="1" applyNumberFormat="1"/>
    <xf borderId="1" fillId="28" fontId="1" numFmtId="3" xfId="0" applyBorder="1" applyFont="1" applyNumberFormat="1"/>
    <xf borderId="1" fillId="29" fontId="1" numFmtId="3" xfId="0" applyBorder="1" applyFont="1" applyNumberFormat="1"/>
    <xf borderId="1" fillId="30" fontId="1" numFmtId="3" xfId="0" applyBorder="1" applyFont="1" applyNumberFormat="1"/>
    <xf borderId="1" fillId="31" fontId="1" numFmtId="3" xfId="0" applyBorder="1" applyFont="1" applyNumberFormat="1"/>
    <xf borderId="1" fillId="32" fontId="1" numFmtId="3" xfId="0" applyBorder="1" applyFont="1" applyNumberFormat="1"/>
    <xf borderId="1" fillId="33" fontId="1" numFmtId="3" xfId="0" applyAlignment="1" applyBorder="1" applyFont="1" applyNumberFormat="1">
      <alignment horizontal="center" shrinkToFit="0" wrapText="1"/>
    </xf>
    <xf borderId="1" fillId="34" fontId="1" numFmtId="3" xfId="0" applyAlignment="1" applyBorder="1" applyFont="1" applyNumberFormat="1">
      <alignment horizontal="center" shrinkToFit="0" wrapText="1"/>
    </xf>
    <xf borderId="1" fillId="35" fontId="1" numFmtId="3" xfId="0" applyAlignment="1" applyBorder="1" applyFont="1" applyNumberFormat="1">
      <alignment horizontal="center" shrinkToFit="0" wrapText="1"/>
    </xf>
    <xf borderId="1" fillId="44" fontId="1" numFmtId="1" xfId="0" applyBorder="1" applyFont="1" applyNumberFormat="1"/>
    <xf borderId="1" fillId="51" fontId="20" numFmtId="165" xfId="0" applyAlignment="1" applyBorder="1" applyFont="1" applyNumberFormat="1">
      <alignment horizontal="right"/>
    </xf>
    <xf borderId="52" fillId="51" fontId="32" numFmtId="4" xfId="0" applyAlignment="1" applyBorder="1" applyFont="1" applyNumberFormat="1">
      <alignment horizontal="left" shrinkToFit="0" vertical="center" wrapText="1"/>
    </xf>
    <xf borderId="1" fillId="44" fontId="19" numFmtId="0" xfId="0" applyAlignment="1" applyBorder="1" applyFont="1">
      <alignment horizontal="center" shrinkToFit="0" vertical="center" wrapText="1"/>
    </xf>
    <xf borderId="1" fillId="44" fontId="3" numFmtId="165" xfId="0" applyAlignment="1" applyBorder="1" applyFont="1" applyNumberFormat="1">
      <alignment horizontal="right" shrinkToFit="0" vertical="center" wrapText="1"/>
    </xf>
    <xf borderId="1" fillId="44" fontId="3" numFmtId="4" xfId="0" applyAlignment="1" applyBorder="1" applyFont="1" applyNumberFormat="1">
      <alignment horizontal="right" shrinkToFit="0" vertical="center" wrapText="1"/>
    </xf>
    <xf borderId="1" fillId="44" fontId="3" numFmtId="0" xfId="0" applyAlignment="1" applyBorder="1" applyFont="1">
      <alignment shrinkToFit="0" vertical="center" wrapText="1"/>
    </xf>
    <xf borderId="0" fillId="0" fontId="96" numFmtId="0" xfId="0" applyAlignment="1" applyFont="1">
      <alignment horizontal="center" shrinkToFit="0" wrapText="1"/>
    </xf>
    <xf borderId="37" fillId="0" fontId="97" numFmtId="0" xfId="0" applyAlignment="1" applyBorder="1" applyFont="1">
      <alignment shrinkToFit="0" vertical="top" wrapText="1"/>
    </xf>
    <xf borderId="0" fillId="0" fontId="1" numFmtId="0" xfId="0" applyAlignment="1" applyFont="1">
      <alignment shrinkToFit="0" wrapText="1"/>
    </xf>
  </cellXfs>
  <cellStyles count="1">
    <cellStyle xfId="0" name="Normal" builtinId="0"/>
  </cellStyles>
  <dxfs count="3">
    <dxf>
      <font/>
      <fill>
        <patternFill patternType="none"/>
      </fill>
      <border/>
    </dxf>
    <dxf>
      <font/>
      <fill>
        <patternFill patternType="solid">
          <fgColor rgb="FFF6F8F9"/>
          <bgColor rgb="FFF6F8F9"/>
        </patternFill>
      </fill>
      <border/>
    </dxf>
    <dxf>
      <font/>
      <fill>
        <patternFill patternType="solid">
          <fgColor rgb="FFFFFFFF"/>
          <bgColor rgb="FFFFFFFF"/>
        </patternFill>
      </fill>
      <border/>
    </dxf>
  </dxfs>
  <tableStyles count="86">
    <tableStyle count="2" pivot="0" name="BULK Order-style">
      <tableStyleElement dxfId="1" type="firstRowStripe"/>
      <tableStyleElement dxfId="2" type="secondRowStripe"/>
    </tableStyle>
    <tableStyle count="2" pivot="0" name="BULK Order-style 2">
      <tableStyleElement dxfId="1" type="firstRowStripe"/>
      <tableStyleElement dxfId="2" type="secondRowStripe"/>
    </tableStyle>
    <tableStyle count="2" pivot="0" name="BULK Order-style 3">
      <tableStyleElement dxfId="1" type="firstRowStripe"/>
      <tableStyleElement dxfId="2" type="secondRowStripe"/>
    </tableStyle>
    <tableStyle count="2" pivot="0" name="BULK Order-style 4">
      <tableStyleElement dxfId="1" type="firstRowStripe"/>
      <tableStyleElement dxfId="2" type="secondRowStripe"/>
    </tableStyle>
    <tableStyle count="2" pivot="0" name="BULK Order-style 5">
      <tableStyleElement dxfId="2" type="firstRowStripe"/>
      <tableStyleElement dxfId="1" type="secondRowStripe"/>
    </tableStyle>
    <tableStyle count="2" pivot="0" name="BULK Order-style 6">
      <tableStyleElement dxfId="2" type="firstRowStripe"/>
      <tableStyleElement dxfId="1" type="secondRowStripe"/>
    </tableStyle>
    <tableStyle count="2" pivot="0" name="BULK Order-style 7">
      <tableStyleElement dxfId="2" type="firstRowStripe"/>
      <tableStyleElement dxfId="1" type="secondRowStripe"/>
    </tableStyle>
    <tableStyle count="2" pivot="0" name="Holds PUPE-style">
      <tableStyleElement dxfId="1" type="firstRowStripe"/>
      <tableStyleElement dxfId="2" type="secondRowStripe"/>
    </tableStyle>
    <tableStyle count="2" pivot="0" name="Holds PUPE-style 2">
      <tableStyleElement dxfId="1" type="firstRowStripe"/>
      <tableStyleElement dxfId="2" type="secondRowStripe"/>
    </tableStyle>
    <tableStyle count="2" pivot="0" name="Holds PUPE-style 3">
      <tableStyleElement dxfId="1" type="firstRowStripe"/>
      <tableStyleElement dxfId="2" type="secondRowStripe"/>
    </tableStyle>
    <tableStyle count="2" pivot="0" name="Holds PUPE-style 4">
      <tableStyleElement dxfId="1" type="firstRowStripe"/>
      <tableStyleElement dxfId="2" type="secondRowStripe"/>
    </tableStyle>
    <tableStyle count="2" pivot="0" name="Holds PUPE-style 5">
      <tableStyleElement dxfId="1" type="firstRowStripe"/>
      <tableStyleElement dxfId="2" type="secondRowStripe"/>
    </tableStyle>
    <tableStyle count="2" pivot="0" name="Holds PUPE-style 6">
      <tableStyleElement dxfId="1" type="firstRowStripe"/>
      <tableStyleElement dxfId="2" type="secondRowStripe"/>
    </tableStyle>
    <tableStyle count="2" pivot="0" name="Holds PUPE-style 7">
      <tableStyleElement dxfId="1" type="firstRowStripe"/>
      <tableStyleElement dxfId="2" type="secondRowStripe"/>
    </tableStyle>
    <tableStyle count="2" pivot="0" name="Holds PUPE-style 8">
      <tableStyleElement dxfId="1" type="firstRowStripe"/>
      <tableStyleElement dxfId="2" type="secondRowStripe"/>
    </tableStyle>
    <tableStyle count="2" pivot="0" name="Holds PUPE-style 9">
      <tableStyleElement dxfId="1" type="firstRowStripe"/>
      <tableStyleElement dxfId="2" type="secondRowStripe"/>
    </tableStyle>
    <tableStyle count="2" pivot="0" name="Holds PUPE-style 10">
      <tableStyleElement dxfId="1" type="firstRowStripe"/>
      <tableStyleElement dxfId="2" type="secondRowStripe"/>
    </tableStyle>
    <tableStyle count="2" pivot="0" name="Holds PUPE-style 11">
      <tableStyleElement dxfId="1" type="firstRowStripe"/>
      <tableStyleElement dxfId="2" type="secondRowStripe"/>
    </tableStyle>
    <tableStyle count="2" pivot="0" name="Holds PUPE-style 12">
      <tableStyleElement dxfId="1" type="firstRowStripe"/>
      <tableStyleElement dxfId="2" type="secondRowStripe"/>
    </tableStyle>
    <tableStyle count="2" pivot="0" name="Holds PUPE-style 13">
      <tableStyleElement dxfId="1" type="firstRowStripe"/>
      <tableStyleElement dxfId="2" type="secondRowStripe"/>
    </tableStyle>
    <tableStyle count="2" pivot="0" name="Holds PUPE-style 14">
      <tableStyleElement dxfId="1" type="firstRowStripe"/>
      <tableStyleElement dxfId="2" type="secondRowStripe"/>
    </tableStyle>
    <tableStyle count="2" pivot="0" name="Holds PUPE-style 15">
      <tableStyleElement dxfId="1" type="firstRowStripe"/>
      <tableStyleElement dxfId="2" type="secondRowStripe"/>
    </tableStyle>
    <tableStyle count="2" pivot="0" name="Holds PUPE-style 16">
      <tableStyleElement dxfId="1" type="firstRowStripe"/>
      <tableStyleElement dxfId="2" type="secondRowStripe"/>
    </tableStyle>
    <tableStyle count="2" pivot="0" name="Holds PUPE-style 17">
      <tableStyleElement dxfId="1" type="firstRowStripe"/>
      <tableStyleElement dxfId="2" type="secondRowStripe"/>
    </tableStyle>
    <tableStyle count="2" pivot="0" name="Holds PUPE-style 18">
      <tableStyleElement dxfId="1" type="firstRowStripe"/>
      <tableStyleElement dxfId="2" type="secondRowStripe"/>
    </tableStyle>
    <tableStyle count="2" pivot="0" name="Holds PUPE-style 19">
      <tableStyleElement dxfId="1" type="firstRowStripe"/>
      <tableStyleElement dxfId="2" type="secondRowStripe"/>
    </tableStyle>
    <tableStyle count="2" pivot="0" name="Holds PUPE-style 20">
      <tableStyleElement dxfId="1" type="firstRowStripe"/>
      <tableStyleElement dxfId="2" type="secondRowStripe"/>
    </tableStyle>
    <tableStyle count="2" pivot="0" name="Holds PUPE-style 21">
      <tableStyleElement dxfId="1" type="firstRowStripe"/>
      <tableStyleElement dxfId="2" type="secondRowStripe"/>
    </tableStyle>
    <tableStyle count="2" pivot="0" name="Holds PUPE-style 22">
      <tableStyleElement dxfId="1" type="firstRowStripe"/>
      <tableStyleElement dxfId="2" type="secondRowStripe"/>
    </tableStyle>
    <tableStyle count="2" pivot="0" name="Holds PUPE-style 23">
      <tableStyleElement dxfId="1" type="firstRowStripe"/>
      <tableStyleElement dxfId="2" type="secondRowStripe"/>
    </tableStyle>
    <tableStyle count="2" pivot="0" name="Holds PUPE-style 24">
      <tableStyleElement dxfId="1" type="firstRowStripe"/>
      <tableStyleElement dxfId="2" type="secondRowStripe"/>
    </tableStyle>
    <tableStyle count="2" pivot="0" name="Holds PUPE-style 25">
      <tableStyleElement dxfId="1" type="firstRowStripe"/>
      <tableStyleElement dxfId="2" type="secondRowStripe"/>
    </tableStyle>
    <tableStyle count="2" pivot="0" name="Holds PUPE-style 26">
      <tableStyleElement dxfId="1" type="firstRowStripe"/>
      <tableStyleElement dxfId="2" type="secondRowStripe"/>
    </tableStyle>
    <tableStyle count="2" pivot="0" name="Holds PUPE-style 27">
      <tableStyleElement dxfId="1" type="firstRowStripe"/>
      <tableStyleElement dxfId="2" type="secondRowStripe"/>
    </tableStyle>
    <tableStyle count="2" pivot="0" name="Holds PUPE-style 28">
      <tableStyleElement dxfId="1" type="firstRowStripe"/>
      <tableStyleElement dxfId="2" type="secondRowStripe"/>
    </tableStyle>
    <tableStyle count="2" pivot="0" name="Holds PUPE-style 29">
      <tableStyleElement dxfId="1" type="firstRowStripe"/>
      <tableStyleElement dxfId="2" type="secondRowStripe"/>
    </tableStyle>
    <tableStyle count="2" pivot="0" name="Holds PUPE-style 30">
      <tableStyleElement dxfId="1" type="firstRowStripe"/>
      <tableStyleElement dxfId="2" type="secondRowStripe"/>
    </tableStyle>
    <tableStyle count="2" pivot="0" name="Holds PUPE-style 31">
      <tableStyleElement dxfId="1" type="firstRowStripe"/>
      <tableStyleElement dxfId="2" type="secondRowStripe"/>
    </tableStyle>
    <tableStyle count="2" pivot="0" name="Holds PUPE-style 32">
      <tableStyleElement dxfId="1" type="firstRowStripe"/>
      <tableStyleElement dxfId="2" type="secondRowStripe"/>
    </tableStyle>
    <tableStyle count="2" pivot="0" name="Holds PUPE-style 33">
      <tableStyleElement dxfId="1" type="firstRowStripe"/>
      <tableStyleElement dxfId="2" type="secondRowStripe"/>
    </tableStyle>
    <tableStyle count="2" pivot="0" name="Holds PUPE-style 34">
      <tableStyleElement dxfId="1" type="firstRowStripe"/>
      <tableStyleElement dxfId="2" type="secondRowStripe"/>
    </tableStyle>
    <tableStyle count="2" pivot="0" name="Holds PUPE-style 35">
      <tableStyleElement dxfId="1" type="firstRowStripe"/>
      <tableStyleElement dxfId="2" type="secondRowStripe"/>
    </tableStyle>
    <tableStyle count="2" pivot="0" name="Holds PUPE-style 36">
      <tableStyleElement dxfId="1" type="firstRowStripe"/>
      <tableStyleElement dxfId="2" type="secondRowStripe"/>
    </tableStyle>
    <tableStyle count="2" pivot="0" name="Holds PUPE-style 37">
      <tableStyleElement dxfId="1" type="firstRowStripe"/>
      <tableStyleElement dxfId="2" type="secondRowStripe"/>
    </tableStyle>
    <tableStyle count="2" pivot="0" name="Holds PUPE-style 38">
      <tableStyleElement dxfId="1" type="firstRowStripe"/>
      <tableStyleElement dxfId="2" type="secondRowStripe"/>
    </tableStyle>
    <tableStyle count="2" pivot="0" name="Holds PUPE-style 39">
      <tableStyleElement dxfId="1" type="firstRowStripe"/>
      <tableStyleElement dxfId="2" type="secondRowStripe"/>
    </tableStyle>
    <tableStyle count="2" pivot="0" name="Holds PUPE-style 40">
      <tableStyleElement dxfId="1" type="firstRowStripe"/>
      <tableStyleElement dxfId="2" type="secondRowStripe"/>
    </tableStyle>
    <tableStyle count="2" pivot="0" name="Holds PUPE-style 41">
      <tableStyleElement dxfId="1" type="firstRowStripe"/>
      <tableStyleElement dxfId="2" type="secondRowStripe"/>
    </tableStyle>
    <tableStyle count="2" pivot="0" name="Holds PUPE-style 42">
      <tableStyleElement dxfId="1" type="firstRowStripe"/>
      <tableStyleElement dxfId="2" type="secondRowStripe"/>
    </tableStyle>
    <tableStyle count="2" pivot="0" name="Holds PUPE-style 43">
      <tableStyleElement dxfId="1" type="firstRowStripe"/>
      <tableStyleElement dxfId="2" type="secondRowStripe"/>
    </tableStyle>
    <tableStyle count="2" pivot="0" name="Holds PUPE-style 44">
      <tableStyleElement dxfId="1" type="firstRowStripe"/>
      <tableStyleElement dxfId="2" type="secondRowStripe"/>
    </tableStyle>
    <tableStyle count="2" pivot="0" name="Holds PUPE-style 45">
      <tableStyleElement dxfId="1" type="firstRowStripe"/>
      <tableStyleElement dxfId="2" type="secondRowStripe"/>
    </tableStyle>
    <tableStyle count="2" pivot="0" name="Holds PUPE-style 46">
      <tableStyleElement dxfId="1" type="firstRowStripe"/>
      <tableStyleElement dxfId="2" type="secondRowStripe"/>
    </tableStyle>
    <tableStyle count="2" pivot="0" name="Holds PUPE-style 47">
      <tableStyleElement dxfId="1" type="firstRowStripe"/>
      <tableStyleElement dxfId="2" type="secondRowStripe"/>
    </tableStyle>
    <tableStyle count="2" pivot="0" name="Holds PUPE-style 48">
      <tableStyleElement dxfId="1" type="firstRowStripe"/>
      <tableStyleElement dxfId="2" type="secondRowStripe"/>
    </tableStyle>
    <tableStyle count="2" pivot="0" name="Holds PUPE-style 49">
      <tableStyleElement dxfId="1" type="firstRowStripe"/>
      <tableStyleElement dxfId="2" type="secondRowStripe"/>
    </tableStyle>
    <tableStyle count="2" pivot="0" name="Holds PUPE-style 50">
      <tableStyleElement dxfId="1" type="firstRowStripe"/>
      <tableStyleElement dxfId="2" type="secondRowStripe"/>
    </tableStyle>
    <tableStyle count="2" pivot="0" name="Holds PUPE-style 51">
      <tableStyleElement dxfId="1" type="firstRowStripe"/>
      <tableStyleElement dxfId="2" type="secondRowStripe"/>
    </tableStyle>
    <tableStyle count="2" pivot="0" name="Holds PUPE-style 52">
      <tableStyleElement dxfId="1" type="firstRowStripe"/>
      <tableStyleElement dxfId="2" type="secondRowStripe"/>
    </tableStyle>
    <tableStyle count="2" pivot="0" name="Holds PUPE-style 53">
      <tableStyleElement dxfId="1" type="firstRowStripe"/>
      <tableStyleElement dxfId="2" type="secondRowStripe"/>
    </tableStyle>
    <tableStyle count="2" pivot="0" name="Holds PUPE-style 54">
      <tableStyleElement dxfId="1" type="firstRowStripe"/>
      <tableStyleElement dxfId="2" type="secondRowStripe"/>
    </tableStyle>
    <tableStyle count="2" pivot="0" name="Holds PUPE-style 55">
      <tableStyleElement dxfId="1" type="firstRowStripe"/>
      <tableStyleElement dxfId="2" type="secondRowStripe"/>
    </tableStyle>
    <tableStyle count="2" pivot="0" name="Holds PUPE-style 56">
      <tableStyleElement dxfId="1" type="firstRowStripe"/>
      <tableStyleElement dxfId="2" type="secondRowStripe"/>
    </tableStyle>
    <tableStyle count="2" pivot="0" name="Holds PUPE-style 57">
      <tableStyleElement dxfId="1" type="firstRowStripe"/>
      <tableStyleElement dxfId="2" type="secondRowStripe"/>
    </tableStyle>
    <tableStyle count="2" pivot="0" name="Holds PUPE-style 58">
      <tableStyleElement dxfId="1" type="firstRowStripe"/>
      <tableStyleElement dxfId="2" type="secondRowStripe"/>
    </tableStyle>
    <tableStyle count="2" pivot="0" name="Holds PUPE-style 59">
      <tableStyleElement dxfId="1" type="firstRowStripe"/>
      <tableStyleElement dxfId="2" type="secondRowStripe"/>
    </tableStyle>
    <tableStyle count="2" pivot="0" name="Holds PUPE-style 60">
      <tableStyleElement dxfId="1" type="firstRowStripe"/>
      <tableStyleElement dxfId="2" type="secondRowStripe"/>
    </tableStyle>
    <tableStyle count="2" pivot="0" name="Holds PUPE-style 61">
      <tableStyleElement dxfId="1" type="firstRowStripe"/>
      <tableStyleElement dxfId="2" type="secondRowStripe"/>
    </tableStyle>
    <tableStyle count="2" pivot="0" name="Holds PUPE-style 62">
      <tableStyleElement dxfId="1" type="firstRowStripe"/>
      <tableStyleElement dxfId="2" type="secondRowStripe"/>
    </tableStyle>
    <tableStyle count="2" pivot="0" name="Holds PUPE-style 63">
      <tableStyleElement dxfId="1" type="firstRowStripe"/>
      <tableStyleElement dxfId="2" type="secondRowStripe"/>
    </tableStyle>
    <tableStyle count="2" pivot="0" name="Holds PUPE-style 64">
      <tableStyleElement dxfId="1" type="firstRowStripe"/>
      <tableStyleElement dxfId="2" type="secondRowStripe"/>
    </tableStyle>
    <tableStyle count="2" pivot="0" name="Holds PUPE-style 65">
      <tableStyleElement dxfId="1" type="firstRowStripe"/>
      <tableStyleElement dxfId="2" type="secondRowStripe"/>
    </tableStyle>
    <tableStyle count="2" pivot="0" name="Holds PUPE-style 66">
      <tableStyleElement dxfId="1" type="firstRowStripe"/>
      <tableStyleElement dxfId="2" type="secondRowStripe"/>
    </tableStyle>
    <tableStyle count="2" pivot="0" name="Holds PUPE-style 67">
      <tableStyleElement dxfId="1" type="firstRowStripe"/>
      <tableStyleElement dxfId="2" type="secondRowStripe"/>
    </tableStyle>
    <tableStyle count="2" pivot="0" name="Holds PUPE-style 68">
      <tableStyleElement dxfId="1" type="firstRowStripe"/>
      <tableStyleElement dxfId="2" type="secondRowStripe"/>
    </tableStyle>
    <tableStyle count="2" pivot="0" name="Holds PUPE-style 69">
      <tableStyleElement dxfId="1" type="firstRowStripe"/>
      <tableStyleElement dxfId="2" type="secondRowStripe"/>
    </tableStyle>
    <tableStyle count="2" pivot="0" name="Holds PUPE-style 70">
      <tableStyleElement dxfId="1" type="firstRowStripe"/>
      <tableStyleElement dxfId="2" type="secondRowStripe"/>
    </tableStyle>
    <tableStyle count="2" pivot="0" name="Holds PUPE-style 71">
      <tableStyleElement dxfId="2" type="firstRowStripe"/>
      <tableStyleElement dxfId="1" type="secondRowStripe"/>
    </tableStyle>
    <tableStyle count="2" pivot="0" name="Holds PUPE-style 72">
      <tableStyleElement dxfId="2" type="firstRowStripe"/>
      <tableStyleElement dxfId="1" type="secondRowStripe"/>
    </tableStyle>
    <tableStyle count="2" pivot="0" name="Holds PUPE-style 73">
      <tableStyleElement dxfId="2" type="firstRowStripe"/>
      <tableStyleElement dxfId="1" type="secondRowStripe"/>
    </tableStyle>
    <tableStyle count="2" pivot="0" name="Holds PUPE-style 74">
      <tableStyleElement dxfId="2" type="firstRowStripe"/>
      <tableStyleElement dxfId="1" type="secondRowStripe"/>
    </tableStyle>
    <tableStyle count="2" pivot="0" name="Holds PUPE-style 75">
      <tableStyleElement dxfId="1" type="firstRowStripe"/>
      <tableStyleElement dxfId="2" type="secondRowStripe"/>
    </tableStyle>
    <tableStyle count="2" pivot="0" name="Holds PUPE-style 76">
      <tableStyleElement dxfId="1" type="firstRowStripe"/>
      <tableStyleElement dxfId="2" type="secondRowStripe"/>
    </tableStyle>
    <tableStyle count="2" pivot="0" name="Holds PUPE-style 77">
      <tableStyleElement dxfId="2" type="firstRowStripe"/>
      <tableStyleElement dxfId="1" type="secondRowStripe"/>
    </tableStyle>
    <tableStyle count="2" pivot="0" name="Holds PUPE-style 78">
      <tableStyleElement dxfId="2" type="firstRowStripe"/>
      <tableStyleElement dxfId="1" type="secondRowStripe"/>
    </tableStyle>
    <tableStyle count="2" pivot="0" name="Holds PUPE-style 79">
      <tableStyleElement dxfId="2" type="firstRowStripe"/>
      <tableStyleElement dxfId="1"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0" Type="http://schemas.openxmlformats.org/officeDocument/2006/relationships/image" Target="../media/image11.png"/><Relationship Id="rId22" Type="http://schemas.openxmlformats.org/officeDocument/2006/relationships/image" Target="../media/image22.png"/><Relationship Id="rId21" Type="http://schemas.openxmlformats.org/officeDocument/2006/relationships/image" Target="../media/image25.png"/><Relationship Id="rId24" Type="http://schemas.openxmlformats.org/officeDocument/2006/relationships/image" Target="../media/image9.png"/><Relationship Id="rId23" Type="http://schemas.openxmlformats.org/officeDocument/2006/relationships/image" Target="../media/image18.png"/><Relationship Id="rId1" Type="http://schemas.openxmlformats.org/officeDocument/2006/relationships/image" Target="../media/image38.png"/><Relationship Id="rId2" Type="http://schemas.openxmlformats.org/officeDocument/2006/relationships/image" Target="../media/image7.png"/><Relationship Id="rId3"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20.png"/><Relationship Id="rId26" Type="http://schemas.openxmlformats.org/officeDocument/2006/relationships/image" Target="../media/image30.png"/><Relationship Id="rId25" Type="http://schemas.openxmlformats.org/officeDocument/2006/relationships/image" Target="../media/image13.png"/><Relationship Id="rId28" Type="http://schemas.openxmlformats.org/officeDocument/2006/relationships/image" Target="../media/image29.png"/><Relationship Id="rId27" Type="http://schemas.openxmlformats.org/officeDocument/2006/relationships/image" Target="../media/image31.png"/><Relationship Id="rId5" Type="http://schemas.openxmlformats.org/officeDocument/2006/relationships/image" Target="../media/image8.png"/><Relationship Id="rId6" Type="http://schemas.openxmlformats.org/officeDocument/2006/relationships/image" Target="../media/image26.png"/><Relationship Id="rId7" Type="http://schemas.openxmlformats.org/officeDocument/2006/relationships/image" Target="../media/image12.png"/><Relationship Id="rId8" Type="http://schemas.openxmlformats.org/officeDocument/2006/relationships/image" Target="../media/image14.png"/><Relationship Id="rId11" Type="http://schemas.openxmlformats.org/officeDocument/2006/relationships/image" Target="../media/image24.png"/><Relationship Id="rId10" Type="http://schemas.openxmlformats.org/officeDocument/2006/relationships/image" Target="../media/image23.png"/><Relationship Id="rId13" Type="http://schemas.openxmlformats.org/officeDocument/2006/relationships/image" Target="../media/image15.png"/><Relationship Id="rId12" Type="http://schemas.openxmlformats.org/officeDocument/2006/relationships/image" Target="../media/image21.png"/><Relationship Id="rId15" Type="http://schemas.openxmlformats.org/officeDocument/2006/relationships/image" Target="../media/image27.png"/><Relationship Id="rId14" Type="http://schemas.openxmlformats.org/officeDocument/2006/relationships/image" Target="../media/image17.png"/><Relationship Id="rId17" Type="http://schemas.openxmlformats.org/officeDocument/2006/relationships/image" Target="../media/image10.png"/><Relationship Id="rId16" Type="http://schemas.openxmlformats.org/officeDocument/2006/relationships/image" Target="../media/image28.png"/><Relationship Id="rId19" Type="http://schemas.openxmlformats.org/officeDocument/2006/relationships/image" Target="../media/image19.png"/><Relationship Id="rId18" Type="http://schemas.openxmlformats.org/officeDocument/2006/relationships/image" Target="../media/image16.png"/></Relationships>
</file>

<file path=xl/drawings/_rels/drawing6.xml.rels><?xml version="1.0" encoding="UTF-8" standalone="yes"?><Relationships xmlns="http://schemas.openxmlformats.org/package/2006/relationships"><Relationship Id="rId40" Type="http://schemas.openxmlformats.org/officeDocument/2006/relationships/image" Target="../media/image70.png"/><Relationship Id="rId42" Type="http://schemas.openxmlformats.org/officeDocument/2006/relationships/image" Target="../media/image73.png"/><Relationship Id="rId41" Type="http://schemas.openxmlformats.org/officeDocument/2006/relationships/image" Target="../media/image72.png"/><Relationship Id="rId44" Type="http://schemas.openxmlformats.org/officeDocument/2006/relationships/image" Target="../media/image75.png"/><Relationship Id="rId43" Type="http://schemas.openxmlformats.org/officeDocument/2006/relationships/image" Target="../media/image74.png"/><Relationship Id="rId46" Type="http://schemas.openxmlformats.org/officeDocument/2006/relationships/image" Target="../media/image87.png"/><Relationship Id="rId45" Type="http://schemas.openxmlformats.org/officeDocument/2006/relationships/image" Target="../media/image71.png"/><Relationship Id="rId1" Type="http://schemas.openxmlformats.org/officeDocument/2006/relationships/image" Target="../media/image57.png"/><Relationship Id="rId2" Type="http://schemas.openxmlformats.org/officeDocument/2006/relationships/image" Target="../media/image47.png"/><Relationship Id="rId3" Type="http://schemas.openxmlformats.org/officeDocument/2006/relationships/image" Target="../media/image52.png"/><Relationship Id="rId4" Type="http://schemas.openxmlformats.org/officeDocument/2006/relationships/image" Target="../media/image32.png"/><Relationship Id="rId9" Type="http://schemas.openxmlformats.org/officeDocument/2006/relationships/image" Target="../media/image46.png"/><Relationship Id="rId48" Type="http://schemas.openxmlformats.org/officeDocument/2006/relationships/image" Target="../media/image93.png"/><Relationship Id="rId47" Type="http://schemas.openxmlformats.org/officeDocument/2006/relationships/image" Target="../media/image78.png"/><Relationship Id="rId49" Type="http://schemas.openxmlformats.org/officeDocument/2006/relationships/image" Target="../media/image92.png"/><Relationship Id="rId5" Type="http://schemas.openxmlformats.org/officeDocument/2006/relationships/image" Target="../media/image35.png"/><Relationship Id="rId6" Type="http://schemas.openxmlformats.org/officeDocument/2006/relationships/image" Target="../media/image36.png"/><Relationship Id="rId7" Type="http://schemas.openxmlformats.org/officeDocument/2006/relationships/image" Target="../media/image39.png"/><Relationship Id="rId8" Type="http://schemas.openxmlformats.org/officeDocument/2006/relationships/image" Target="../media/image37.png"/><Relationship Id="rId73" Type="http://schemas.openxmlformats.org/officeDocument/2006/relationships/image" Target="../media/image104.png"/><Relationship Id="rId72" Type="http://schemas.openxmlformats.org/officeDocument/2006/relationships/image" Target="../media/image106.png"/><Relationship Id="rId31" Type="http://schemas.openxmlformats.org/officeDocument/2006/relationships/image" Target="../media/image56.png"/><Relationship Id="rId75" Type="http://schemas.openxmlformats.org/officeDocument/2006/relationships/image" Target="../media/image110.png"/><Relationship Id="rId30" Type="http://schemas.openxmlformats.org/officeDocument/2006/relationships/image" Target="../media/image66.png"/><Relationship Id="rId74" Type="http://schemas.openxmlformats.org/officeDocument/2006/relationships/image" Target="../media/image109.png"/><Relationship Id="rId33" Type="http://schemas.openxmlformats.org/officeDocument/2006/relationships/image" Target="../media/image54.png"/><Relationship Id="rId77" Type="http://schemas.openxmlformats.org/officeDocument/2006/relationships/image" Target="../media/image105.png"/><Relationship Id="rId32" Type="http://schemas.openxmlformats.org/officeDocument/2006/relationships/image" Target="../media/image55.png"/><Relationship Id="rId76" Type="http://schemas.openxmlformats.org/officeDocument/2006/relationships/image" Target="../media/image111.png"/><Relationship Id="rId35" Type="http://schemas.openxmlformats.org/officeDocument/2006/relationships/image" Target="../media/image63.png"/><Relationship Id="rId79" Type="http://schemas.openxmlformats.org/officeDocument/2006/relationships/image" Target="../media/image88.png"/><Relationship Id="rId34" Type="http://schemas.openxmlformats.org/officeDocument/2006/relationships/image" Target="../media/image61.png"/><Relationship Id="rId78" Type="http://schemas.openxmlformats.org/officeDocument/2006/relationships/image" Target="../media/image108.png"/><Relationship Id="rId71" Type="http://schemas.openxmlformats.org/officeDocument/2006/relationships/image" Target="../media/image107.png"/><Relationship Id="rId70" Type="http://schemas.openxmlformats.org/officeDocument/2006/relationships/image" Target="../media/image94.png"/><Relationship Id="rId37" Type="http://schemas.openxmlformats.org/officeDocument/2006/relationships/image" Target="../media/image64.png"/><Relationship Id="rId36" Type="http://schemas.openxmlformats.org/officeDocument/2006/relationships/image" Target="../media/image59.png"/><Relationship Id="rId39" Type="http://schemas.openxmlformats.org/officeDocument/2006/relationships/image" Target="../media/image67.png"/><Relationship Id="rId38" Type="http://schemas.openxmlformats.org/officeDocument/2006/relationships/image" Target="../media/image62.png"/><Relationship Id="rId62" Type="http://schemas.openxmlformats.org/officeDocument/2006/relationships/image" Target="../media/image84.png"/><Relationship Id="rId61" Type="http://schemas.openxmlformats.org/officeDocument/2006/relationships/image" Target="../media/image100.png"/><Relationship Id="rId20" Type="http://schemas.openxmlformats.org/officeDocument/2006/relationships/image" Target="../media/image41.png"/><Relationship Id="rId64" Type="http://schemas.openxmlformats.org/officeDocument/2006/relationships/image" Target="../media/image95.png"/><Relationship Id="rId63" Type="http://schemas.openxmlformats.org/officeDocument/2006/relationships/image" Target="../media/image103.png"/><Relationship Id="rId22" Type="http://schemas.openxmlformats.org/officeDocument/2006/relationships/image" Target="../media/image49.png"/><Relationship Id="rId66" Type="http://schemas.openxmlformats.org/officeDocument/2006/relationships/image" Target="../media/image85.png"/><Relationship Id="rId21" Type="http://schemas.openxmlformats.org/officeDocument/2006/relationships/image" Target="../media/image77.png"/><Relationship Id="rId65" Type="http://schemas.openxmlformats.org/officeDocument/2006/relationships/image" Target="../media/image79.png"/><Relationship Id="rId24" Type="http://schemas.openxmlformats.org/officeDocument/2006/relationships/image" Target="../media/image53.png"/><Relationship Id="rId68" Type="http://schemas.openxmlformats.org/officeDocument/2006/relationships/image" Target="../media/image101.png"/><Relationship Id="rId23" Type="http://schemas.openxmlformats.org/officeDocument/2006/relationships/image" Target="../media/image50.png"/><Relationship Id="rId67" Type="http://schemas.openxmlformats.org/officeDocument/2006/relationships/image" Target="../media/image97.png"/><Relationship Id="rId60" Type="http://schemas.openxmlformats.org/officeDocument/2006/relationships/image" Target="../media/image82.png"/><Relationship Id="rId26" Type="http://schemas.openxmlformats.org/officeDocument/2006/relationships/image" Target="../media/image65.png"/><Relationship Id="rId25" Type="http://schemas.openxmlformats.org/officeDocument/2006/relationships/image" Target="../media/image68.png"/><Relationship Id="rId69" Type="http://schemas.openxmlformats.org/officeDocument/2006/relationships/image" Target="../media/image91.png"/><Relationship Id="rId28" Type="http://schemas.openxmlformats.org/officeDocument/2006/relationships/image" Target="../media/image60.png"/><Relationship Id="rId27" Type="http://schemas.openxmlformats.org/officeDocument/2006/relationships/image" Target="../media/image58.png"/><Relationship Id="rId29" Type="http://schemas.openxmlformats.org/officeDocument/2006/relationships/image" Target="../media/image69.png"/><Relationship Id="rId51" Type="http://schemas.openxmlformats.org/officeDocument/2006/relationships/image" Target="../media/image96.png"/><Relationship Id="rId50" Type="http://schemas.openxmlformats.org/officeDocument/2006/relationships/image" Target="../media/image90.png"/><Relationship Id="rId53" Type="http://schemas.openxmlformats.org/officeDocument/2006/relationships/image" Target="../media/image89.png"/><Relationship Id="rId52" Type="http://schemas.openxmlformats.org/officeDocument/2006/relationships/image" Target="../media/image99.png"/><Relationship Id="rId11" Type="http://schemas.openxmlformats.org/officeDocument/2006/relationships/image" Target="../media/image34.png"/><Relationship Id="rId55" Type="http://schemas.openxmlformats.org/officeDocument/2006/relationships/image" Target="../media/image86.png"/><Relationship Id="rId10" Type="http://schemas.openxmlformats.org/officeDocument/2006/relationships/image" Target="../media/image43.png"/><Relationship Id="rId54" Type="http://schemas.openxmlformats.org/officeDocument/2006/relationships/image" Target="../media/image98.png"/><Relationship Id="rId13" Type="http://schemas.openxmlformats.org/officeDocument/2006/relationships/image" Target="../media/image45.png"/><Relationship Id="rId57" Type="http://schemas.openxmlformats.org/officeDocument/2006/relationships/image" Target="../media/image83.png"/><Relationship Id="rId12" Type="http://schemas.openxmlformats.org/officeDocument/2006/relationships/image" Target="../media/image42.png"/><Relationship Id="rId56" Type="http://schemas.openxmlformats.org/officeDocument/2006/relationships/image" Target="../media/image81.png"/><Relationship Id="rId15" Type="http://schemas.openxmlformats.org/officeDocument/2006/relationships/image" Target="../media/image40.png"/><Relationship Id="rId59" Type="http://schemas.openxmlformats.org/officeDocument/2006/relationships/image" Target="../media/image102.png"/><Relationship Id="rId14" Type="http://schemas.openxmlformats.org/officeDocument/2006/relationships/image" Target="../media/image76.png"/><Relationship Id="rId58" Type="http://schemas.openxmlformats.org/officeDocument/2006/relationships/image" Target="../media/image80.png"/><Relationship Id="rId17" Type="http://schemas.openxmlformats.org/officeDocument/2006/relationships/image" Target="../media/image33.png"/><Relationship Id="rId16" Type="http://schemas.openxmlformats.org/officeDocument/2006/relationships/image" Target="../media/image44.png"/><Relationship Id="rId19" Type="http://schemas.openxmlformats.org/officeDocument/2006/relationships/image" Target="../media/image51.png"/><Relationship Id="rId18" Type="http://schemas.openxmlformats.org/officeDocument/2006/relationships/image" Target="../media/image48.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38100</xdr:rowOff>
    </xdr:from>
    <xdr:ext cx="704850" cy="695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209550</xdr:colOff>
      <xdr:row>1</xdr:row>
      <xdr:rowOff>28575</xdr:rowOff>
    </xdr:from>
    <xdr:ext cx="466725" cy="6000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781050</xdr:colOff>
      <xdr:row>1</xdr:row>
      <xdr:rowOff>28575</xdr:rowOff>
    </xdr:from>
    <xdr:ext cx="504825" cy="600075"/>
    <xdr:pic>
      <xdr:nvPicPr>
        <xdr:cNvPr id="0" name="image2.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409575</xdr:colOff>
      <xdr:row>0</xdr:row>
      <xdr:rowOff>19050</xdr:rowOff>
    </xdr:from>
    <xdr:ext cx="542925" cy="27622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114300</xdr:colOff>
      <xdr:row>0</xdr:row>
      <xdr:rowOff>95250</xdr:rowOff>
    </xdr:from>
    <xdr:ext cx="809625" cy="4095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28575</xdr:colOff>
      <xdr:row>20</xdr:row>
      <xdr:rowOff>676275</xdr:rowOff>
    </xdr:from>
    <xdr:ext cx="3476625" cy="723900"/>
    <xdr:pic>
      <xdr:nvPicPr>
        <xdr:cNvPr id="0" name="image38.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114300</xdr:colOff>
      <xdr:row>17</xdr:row>
      <xdr:rowOff>609600</xdr:rowOff>
    </xdr:from>
    <xdr:ext cx="3409950" cy="666750"/>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247650</xdr:colOff>
      <xdr:row>26</xdr:row>
      <xdr:rowOff>104775</xdr:rowOff>
    </xdr:from>
    <xdr:ext cx="2762250" cy="1981200"/>
    <xdr:pic>
      <xdr:nvPicPr>
        <xdr:cNvPr id="0" name="image6.pn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390525</xdr:colOff>
      <xdr:row>45</xdr:row>
      <xdr:rowOff>571500</xdr:rowOff>
    </xdr:from>
    <xdr:ext cx="3181350" cy="1266825"/>
    <xdr:pic>
      <xdr:nvPicPr>
        <xdr:cNvPr id="0" name="image5.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76200</xdr:colOff>
      <xdr:row>62</xdr:row>
      <xdr:rowOff>352425</xdr:rowOff>
    </xdr:from>
    <xdr:ext cx="3514725" cy="3124200"/>
    <xdr:pic>
      <xdr:nvPicPr>
        <xdr:cNvPr id="0" name="image8.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4</xdr:col>
      <xdr:colOff>866775</xdr:colOff>
      <xdr:row>67</xdr:row>
      <xdr:rowOff>9525</xdr:rowOff>
    </xdr:from>
    <xdr:ext cx="1466850" cy="1400175"/>
    <xdr:pic>
      <xdr:nvPicPr>
        <xdr:cNvPr id="0" name="image26.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4</xdr:col>
      <xdr:colOff>285750</xdr:colOff>
      <xdr:row>2</xdr:row>
      <xdr:rowOff>314325</xdr:rowOff>
    </xdr:from>
    <xdr:ext cx="2809875" cy="2190750"/>
    <xdr:pic>
      <xdr:nvPicPr>
        <xdr:cNvPr id="0" name="image12.pn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600075</xdr:colOff>
      <xdr:row>6</xdr:row>
      <xdr:rowOff>76200</xdr:rowOff>
    </xdr:from>
    <xdr:ext cx="2181225" cy="1981200"/>
    <xdr:pic>
      <xdr:nvPicPr>
        <xdr:cNvPr id="0" name="image14.pn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647700</xdr:colOff>
      <xdr:row>9</xdr:row>
      <xdr:rowOff>76200</xdr:rowOff>
    </xdr:from>
    <xdr:ext cx="2105025" cy="1885950"/>
    <xdr:pic>
      <xdr:nvPicPr>
        <xdr:cNvPr id="0" name="image20.pn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1114425</xdr:colOff>
      <xdr:row>50</xdr:row>
      <xdr:rowOff>704850</xdr:rowOff>
    </xdr:from>
    <xdr:ext cx="1733550" cy="1371600"/>
    <xdr:pic>
      <xdr:nvPicPr>
        <xdr:cNvPr id="0" name="image23.png" title="Image"/>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457200</xdr:colOff>
      <xdr:row>68</xdr:row>
      <xdr:rowOff>704850</xdr:rowOff>
    </xdr:from>
    <xdr:ext cx="2562225" cy="1352550"/>
    <xdr:pic>
      <xdr:nvPicPr>
        <xdr:cNvPr id="0" name="image24.png" title="Image"/>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1371600</xdr:colOff>
      <xdr:row>73</xdr:row>
      <xdr:rowOff>381000</xdr:rowOff>
    </xdr:from>
    <xdr:ext cx="4057650" cy="1495425"/>
    <xdr:pic>
      <xdr:nvPicPr>
        <xdr:cNvPr id="0" name="image21.png" title="Image"/>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428625</xdr:colOff>
      <xdr:row>31</xdr:row>
      <xdr:rowOff>895350</xdr:rowOff>
    </xdr:from>
    <xdr:ext cx="1838325" cy="1533525"/>
    <xdr:pic>
      <xdr:nvPicPr>
        <xdr:cNvPr id="0" name="image15.png" title="Image"/>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247650</xdr:colOff>
      <xdr:row>30</xdr:row>
      <xdr:rowOff>0</xdr:rowOff>
    </xdr:from>
    <xdr:ext cx="1152525" cy="1104900"/>
    <xdr:pic>
      <xdr:nvPicPr>
        <xdr:cNvPr id="0" name="image17.pn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2667000</xdr:colOff>
      <xdr:row>30</xdr:row>
      <xdr:rowOff>885825</xdr:rowOff>
    </xdr:from>
    <xdr:ext cx="1009650" cy="1000125"/>
    <xdr:pic>
      <xdr:nvPicPr>
        <xdr:cNvPr id="0" name="image27.pn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219075</xdr:colOff>
      <xdr:row>49</xdr:row>
      <xdr:rowOff>228600</xdr:rowOff>
    </xdr:from>
    <xdr:ext cx="3343275" cy="923925"/>
    <xdr:pic>
      <xdr:nvPicPr>
        <xdr:cNvPr id="0" name="image28.png"/>
        <xdr:cNvPicPr preferRelativeResize="0"/>
      </xdr:nvPicPr>
      <xdr:blipFill>
        <a:blip cstate="print" r:embed="rId16"/>
        <a:stretch>
          <a:fillRect/>
        </a:stretch>
      </xdr:blipFill>
      <xdr:spPr>
        <a:prstGeom prst="rect">
          <a:avLst/>
        </a:prstGeom>
        <a:noFill/>
      </xdr:spPr>
    </xdr:pic>
    <xdr:clientData fLocksWithSheet="0"/>
  </xdr:oneCellAnchor>
  <xdr:oneCellAnchor>
    <xdr:from>
      <xdr:col>4</xdr:col>
      <xdr:colOff>-28575</xdr:colOff>
      <xdr:row>59</xdr:row>
      <xdr:rowOff>104775</xdr:rowOff>
    </xdr:from>
    <xdr:ext cx="3657600" cy="2209800"/>
    <xdr:pic>
      <xdr:nvPicPr>
        <xdr:cNvPr id="0" name="image10.png"/>
        <xdr:cNvPicPr preferRelativeResize="0"/>
      </xdr:nvPicPr>
      <xdr:blipFill>
        <a:blip cstate="print" r:embed="rId17"/>
        <a:stretch>
          <a:fillRect/>
        </a:stretch>
      </xdr:blipFill>
      <xdr:spPr>
        <a:prstGeom prst="rect">
          <a:avLst/>
        </a:prstGeom>
        <a:noFill/>
      </xdr:spPr>
    </xdr:pic>
    <xdr:clientData fLocksWithSheet="0"/>
  </xdr:oneCellAnchor>
  <xdr:oneCellAnchor>
    <xdr:from>
      <xdr:col>4</xdr:col>
      <xdr:colOff>571500</xdr:colOff>
      <xdr:row>61</xdr:row>
      <xdr:rowOff>342900</xdr:rowOff>
    </xdr:from>
    <xdr:ext cx="2114550" cy="1752600"/>
    <xdr:pic>
      <xdr:nvPicPr>
        <xdr:cNvPr id="0" name="image16.png"/>
        <xdr:cNvPicPr preferRelativeResize="0"/>
      </xdr:nvPicPr>
      <xdr:blipFill>
        <a:blip cstate="print" r:embed="rId18"/>
        <a:stretch>
          <a:fillRect/>
        </a:stretch>
      </xdr:blipFill>
      <xdr:spPr>
        <a:prstGeom prst="rect">
          <a:avLst/>
        </a:prstGeom>
        <a:noFill/>
      </xdr:spPr>
    </xdr:pic>
    <xdr:clientData fLocksWithSheet="0"/>
  </xdr:oneCellAnchor>
  <xdr:oneCellAnchor>
    <xdr:from>
      <xdr:col>4</xdr:col>
      <xdr:colOff>628650</xdr:colOff>
      <xdr:row>12</xdr:row>
      <xdr:rowOff>47625</xdr:rowOff>
    </xdr:from>
    <xdr:ext cx="2219325" cy="1943100"/>
    <xdr:pic>
      <xdr:nvPicPr>
        <xdr:cNvPr id="0" name="image19.png"/>
        <xdr:cNvPicPr preferRelativeResize="0"/>
      </xdr:nvPicPr>
      <xdr:blipFill>
        <a:blip cstate="print" r:embed="rId19"/>
        <a:stretch>
          <a:fillRect/>
        </a:stretch>
      </xdr:blipFill>
      <xdr:spPr>
        <a:prstGeom prst="rect">
          <a:avLst/>
        </a:prstGeom>
        <a:noFill/>
      </xdr:spPr>
    </xdr:pic>
    <xdr:clientData fLocksWithSheet="0"/>
  </xdr:oneCellAnchor>
  <xdr:oneCellAnchor>
    <xdr:from>
      <xdr:col>4</xdr:col>
      <xdr:colOff>47625</xdr:colOff>
      <xdr:row>15</xdr:row>
      <xdr:rowOff>133350</xdr:rowOff>
    </xdr:from>
    <xdr:ext cx="3371850" cy="1133475"/>
    <xdr:pic>
      <xdr:nvPicPr>
        <xdr:cNvPr id="0" name="image11.png"/>
        <xdr:cNvPicPr preferRelativeResize="0"/>
      </xdr:nvPicPr>
      <xdr:blipFill>
        <a:blip cstate="print" r:embed="rId20"/>
        <a:stretch>
          <a:fillRect/>
        </a:stretch>
      </xdr:blipFill>
      <xdr:spPr>
        <a:prstGeom prst="rect">
          <a:avLst/>
        </a:prstGeom>
        <a:noFill/>
      </xdr:spPr>
    </xdr:pic>
    <xdr:clientData fLocksWithSheet="0"/>
  </xdr:oneCellAnchor>
  <xdr:oneCellAnchor>
    <xdr:from>
      <xdr:col>4</xdr:col>
      <xdr:colOff>9525</xdr:colOff>
      <xdr:row>23</xdr:row>
      <xdr:rowOff>676275</xdr:rowOff>
    </xdr:from>
    <xdr:ext cx="3438525" cy="695325"/>
    <xdr:pic>
      <xdr:nvPicPr>
        <xdr:cNvPr id="0" name="image25.png"/>
        <xdr:cNvPicPr preferRelativeResize="0"/>
      </xdr:nvPicPr>
      <xdr:blipFill>
        <a:blip cstate="print" r:embed="rId21"/>
        <a:stretch>
          <a:fillRect/>
        </a:stretch>
      </xdr:blipFill>
      <xdr:spPr>
        <a:prstGeom prst="rect">
          <a:avLst/>
        </a:prstGeom>
        <a:noFill/>
      </xdr:spPr>
    </xdr:pic>
    <xdr:clientData fLocksWithSheet="0"/>
  </xdr:oneCellAnchor>
  <xdr:oneCellAnchor>
    <xdr:from>
      <xdr:col>4</xdr:col>
      <xdr:colOff>847725</xdr:colOff>
      <xdr:row>35</xdr:row>
      <xdr:rowOff>0</xdr:rowOff>
    </xdr:from>
    <xdr:ext cx="1971675" cy="1485900"/>
    <xdr:pic>
      <xdr:nvPicPr>
        <xdr:cNvPr id="0" name="image22.png"/>
        <xdr:cNvPicPr preferRelativeResize="0"/>
      </xdr:nvPicPr>
      <xdr:blipFill>
        <a:blip cstate="print" r:embed="rId22"/>
        <a:stretch>
          <a:fillRect/>
        </a:stretch>
      </xdr:blipFill>
      <xdr:spPr>
        <a:prstGeom prst="rect">
          <a:avLst/>
        </a:prstGeom>
        <a:noFill/>
      </xdr:spPr>
    </xdr:pic>
    <xdr:clientData fLocksWithSheet="0"/>
  </xdr:oneCellAnchor>
  <xdr:oneCellAnchor>
    <xdr:from>
      <xdr:col>4</xdr:col>
      <xdr:colOff>1828800</xdr:colOff>
      <xdr:row>38</xdr:row>
      <xdr:rowOff>19050</xdr:rowOff>
    </xdr:from>
    <xdr:ext cx="1600200" cy="1485900"/>
    <xdr:pic>
      <xdr:nvPicPr>
        <xdr:cNvPr id="0" name="image18.png"/>
        <xdr:cNvPicPr preferRelativeResize="0"/>
      </xdr:nvPicPr>
      <xdr:blipFill>
        <a:blip cstate="print" r:embed="rId23"/>
        <a:stretch>
          <a:fillRect/>
        </a:stretch>
      </xdr:blipFill>
      <xdr:spPr>
        <a:prstGeom prst="rect">
          <a:avLst/>
        </a:prstGeom>
        <a:noFill/>
      </xdr:spPr>
    </xdr:pic>
    <xdr:clientData fLocksWithSheet="0"/>
  </xdr:oneCellAnchor>
  <xdr:oneCellAnchor>
    <xdr:from>
      <xdr:col>4</xdr:col>
      <xdr:colOff>419100</xdr:colOff>
      <xdr:row>42</xdr:row>
      <xdr:rowOff>190500</xdr:rowOff>
    </xdr:from>
    <xdr:ext cx="3124200" cy="1276350"/>
    <xdr:pic>
      <xdr:nvPicPr>
        <xdr:cNvPr id="0" name="image9.png"/>
        <xdr:cNvPicPr preferRelativeResize="0"/>
      </xdr:nvPicPr>
      <xdr:blipFill>
        <a:blip cstate="print" r:embed="rId24"/>
        <a:stretch>
          <a:fillRect/>
        </a:stretch>
      </xdr:blipFill>
      <xdr:spPr>
        <a:prstGeom prst="rect">
          <a:avLst/>
        </a:prstGeom>
        <a:noFill/>
      </xdr:spPr>
    </xdr:pic>
    <xdr:clientData fLocksWithSheet="0"/>
  </xdr:oneCellAnchor>
  <xdr:oneCellAnchor>
    <xdr:from>
      <xdr:col>4</xdr:col>
      <xdr:colOff>219075</xdr:colOff>
      <xdr:row>70</xdr:row>
      <xdr:rowOff>704850</xdr:rowOff>
    </xdr:from>
    <xdr:ext cx="2705100" cy="1428750"/>
    <xdr:pic>
      <xdr:nvPicPr>
        <xdr:cNvPr id="0" name="image13.png" title="Image"/>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1285875</xdr:colOff>
      <xdr:row>52</xdr:row>
      <xdr:rowOff>190500</xdr:rowOff>
    </xdr:from>
    <xdr:ext cx="4324350" cy="3048000"/>
    <xdr:pic>
      <xdr:nvPicPr>
        <xdr:cNvPr id="0" name="image30.pn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1200150</xdr:colOff>
      <xdr:row>55</xdr:row>
      <xdr:rowOff>200025</xdr:rowOff>
    </xdr:from>
    <xdr:ext cx="4429125" cy="3124200"/>
    <xdr:pic>
      <xdr:nvPicPr>
        <xdr:cNvPr id="0" name="image31.png"/>
        <xdr:cNvPicPr preferRelativeResize="0"/>
      </xdr:nvPicPr>
      <xdr:blipFill>
        <a:blip cstate="print" r:embed="rId27"/>
        <a:stretch>
          <a:fillRect/>
        </a:stretch>
      </xdr:blipFill>
      <xdr:spPr>
        <a:prstGeom prst="rect">
          <a:avLst/>
        </a:prstGeom>
        <a:noFill/>
      </xdr:spPr>
    </xdr:pic>
    <xdr:clientData fLocksWithSheet="0"/>
  </xdr:oneCellAnchor>
  <xdr:oneCellAnchor>
    <xdr:from>
      <xdr:col>4</xdr:col>
      <xdr:colOff>0</xdr:colOff>
      <xdr:row>29</xdr:row>
      <xdr:rowOff>0</xdr:rowOff>
    </xdr:from>
    <xdr:ext cx="857250" cy="962025"/>
    <xdr:pic>
      <xdr:nvPicPr>
        <xdr:cNvPr id="0" name="image29.png"/>
        <xdr:cNvPicPr preferRelativeResize="0"/>
      </xdr:nvPicPr>
      <xdr:blipFill>
        <a:blip cstate="print" r:embed="rId28"/>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1162050</xdr:colOff>
      <xdr:row>74</xdr:row>
      <xdr:rowOff>114300</xdr:rowOff>
    </xdr:from>
    <xdr:ext cx="790575" cy="1428750"/>
    <xdr:pic>
      <xdr:nvPicPr>
        <xdr:cNvPr id="0" name="image57.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695325</xdr:colOff>
      <xdr:row>36</xdr:row>
      <xdr:rowOff>38100</xdr:rowOff>
    </xdr:from>
    <xdr:ext cx="2181225" cy="2209800"/>
    <xdr:pic>
      <xdr:nvPicPr>
        <xdr:cNvPr id="0" name="image47.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733425</xdr:colOff>
      <xdr:row>39</xdr:row>
      <xdr:rowOff>9525</xdr:rowOff>
    </xdr:from>
    <xdr:ext cx="2105025" cy="2124075"/>
    <xdr:pic>
      <xdr:nvPicPr>
        <xdr:cNvPr id="0" name="image52.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742950</xdr:colOff>
      <xdr:row>46</xdr:row>
      <xdr:rowOff>704850</xdr:rowOff>
    </xdr:from>
    <xdr:ext cx="1905000" cy="1390650"/>
    <xdr:pic>
      <xdr:nvPicPr>
        <xdr:cNvPr id="0" name="image32.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85725</xdr:colOff>
      <xdr:row>59</xdr:row>
      <xdr:rowOff>657225</xdr:rowOff>
    </xdr:from>
    <xdr:ext cx="3438525" cy="762000"/>
    <xdr:pic>
      <xdr:nvPicPr>
        <xdr:cNvPr id="0" name="image35.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5</xdr:col>
      <xdr:colOff>85725</xdr:colOff>
      <xdr:row>56</xdr:row>
      <xdr:rowOff>685800</xdr:rowOff>
    </xdr:from>
    <xdr:ext cx="3476625" cy="733425"/>
    <xdr:pic>
      <xdr:nvPicPr>
        <xdr:cNvPr id="0" name="image36.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5</xdr:col>
      <xdr:colOff>85725</xdr:colOff>
      <xdr:row>53</xdr:row>
      <xdr:rowOff>590550</xdr:rowOff>
    </xdr:from>
    <xdr:ext cx="3409950" cy="857250"/>
    <xdr:pic>
      <xdr:nvPicPr>
        <xdr:cNvPr id="0" name="image39.pn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5</xdr:col>
      <xdr:colOff>695325</xdr:colOff>
      <xdr:row>90</xdr:row>
      <xdr:rowOff>704850</xdr:rowOff>
    </xdr:from>
    <xdr:ext cx="1743075" cy="1371600"/>
    <xdr:pic>
      <xdr:nvPicPr>
        <xdr:cNvPr id="0" name="image37.png" title="Image"/>
        <xdr:cNvPicPr preferRelativeResize="0"/>
      </xdr:nvPicPr>
      <xdr:blipFill>
        <a:blip cstate="print" r:embed="rId8"/>
        <a:stretch>
          <a:fillRect/>
        </a:stretch>
      </xdr:blipFill>
      <xdr:spPr>
        <a:prstGeom prst="rect">
          <a:avLst/>
        </a:prstGeom>
        <a:noFill/>
      </xdr:spPr>
    </xdr:pic>
    <xdr:clientData fLocksWithSheet="0"/>
  </xdr:oneCellAnchor>
  <xdr:oneCellAnchor>
    <xdr:from>
      <xdr:col>5</xdr:col>
      <xdr:colOff>1028700</xdr:colOff>
      <xdr:row>116</xdr:row>
      <xdr:rowOff>371475</xdr:rowOff>
    </xdr:from>
    <xdr:ext cx="1238250" cy="1428750"/>
    <xdr:pic>
      <xdr:nvPicPr>
        <xdr:cNvPr id="0" name="image46.png" title="Image"/>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-19050</xdr:colOff>
      <xdr:row>119</xdr:row>
      <xdr:rowOff>28575</xdr:rowOff>
    </xdr:from>
    <xdr:ext cx="3000375" cy="2133600"/>
    <xdr:pic>
      <xdr:nvPicPr>
        <xdr:cNvPr id="0" name="image43.pn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628650</xdr:colOff>
      <xdr:row>122</xdr:row>
      <xdr:rowOff>0</xdr:rowOff>
    </xdr:from>
    <xdr:ext cx="1762125" cy="1371600"/>
    <xdr:pic>
      <xdr:nvPicPr>
        <xdr:cNvPr id="0" name="image34.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523875</xdr:colOff>
      <xdr:row>124</xdr:row>
      <xdr:rowOff>209550</xdr:rowOff>
    </xdr:from>
    <xdr:ext cx="2390775" cy="1809750"/>
    <xdr:pic>
      <xdr:nvPicPr>
        <xdr:cNvPr id="0" name="image42.png"/>
        <xdr:cNvPicPr preferRelativeResize="0"/>
      </xdr:nvPicPr>
      <xdr:blipFill>
        <a:blip cstate="print" r:embed="rId12"/>
        <a:stretch>
          <a:fillRect/>
        </a:stretch>
      </xdr:blipFill>
      <xdr:spPr>
        <a:prstGeom prst="rect">
          <a:avLst/>
        </a:prstGeom>
        <a:noFill/>
      </xdr:spPr>
    </xdr:pic>
    <xdr:clientData fLocksWithSheet="0"/>
  </xdr:oneCellAnchor>
  <xdr:oneCellAnchor>
    <xdr:from>
      <xdr:col>5</xdr:col>
      <xdr:colOff>57150</xdr:colOff>
      <xdr:row>140</xdr:row>
      <xdr:rowOff>419100</xdr:rowOff>
    </xdr:from>
    <xdr:ext cx="3543300" cy="409575"/>
    <xdr:pic>
      <xdr:nvPicPr>
        <xdr:cNvPr id="0" name="image45.png" title="Image"/>
        <xdr:cNvPicPr preferRelativeResize="0"/>
      </xdr:nvPicPr>
      <xdr:blipFill>
        <a:blip cstate="print" r:embed="rId13"/>
        <a:stretch>
          <a:fillRect/>
        </a:stretch>
      </xdr:blipFill>
      <xdr:spPr>
        <a:prstGeom prst="rect">
          <a:avLst/>
        </a:prstGeom>
        <a:noFill/>
      </xdr:spPr>
    </xdr:pic>
    <xdr:clientData fLocksWithSheet="0"/>
  </xdr:oneCellAnchor>
  <xdr:oneCellAnchor>
    <xdr:from>
      <xdr:col>5</xdr:col>
      <xdr:colOff>914400</xdr:colOff>
      <xdr:row>69</xdr:row>
      <xdr:rowOff>104775</xdr:rowOff>
    </xdr:from>
    <xdr:ext cx="1743075" cy="1543050"/>
    <xdr:pic>
      <xdr:nvPicPr>
        <xdr:cNvPr id="0" name="image76.png" title="Image"/>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19050</xdr:colOff>
      <xdr:row>145</xdr:row>
      <xdr:rowOff>295275</xdr:rowOff>
    </xdr:from>
    <xdr:ext cx="3276600" cy="571500"/>
    <xdr:pic>
      <xdr:nvPicPr>
        <xdr:cNvPr id="0" name="image40.png" title="Image"/>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781050</xdr:colOff>
      <xdr:row>87</xdr:row>
      <xdr:rowOff>66675</xdr:rowOff>
    </xdr:from>
    <xdr:ext cx="714375" cy="704850"/>
    <xdr:pic>
      <xdr:nvPicPr>
        <xdr:cNvPr id="0" name="image44.png"/>
        <xdr:cNvPicPr preferRelativeResize="0"/>
      </xdr:nvPicPr>
      <xdr:blipFill>
        <a:blip cstate="print" r:embed="rId16"/>
        <a:stretch>
          <a:fillRect/>
        </a:stretch>
      </xdr:blipFill>
      <xdr:spPr>
        <a:prstGeom prst="rect">
          <a:avLst/>
        </a:prstGeom>
        <a:noFill/>
      </xdr:spPr>
    </xdr:pic>
    <xdr:clientData fLocksWithSheet="0"/>
  </xdr:oneCellAnchor>
  <xdr:oneCellAnchor>
    <xdr:from>
      <xdr:col>5</xdr:col>
      <xdr:colOff>781050</xdr:colOff>
      <xdr:row>88</xdr:row>
      <xdr:rowOff>95250</xdr:rowOff>
    </xdr:from>
    <xdr:ext cx="1333500" cy="695325"/>
    <xdr:pic>
      <xdr:nvPicPr>
        <xdr:cNvPr id="0" name="image33.png"/>
        <xdr:cNvPicPr preferRelativeResize="0"/>
      </xdr:nvPicPr>
      <xdr:blipFill>
        <a:blip cstate="print" r:embed="rId17"/>
        <a:stretch>
          <a:fillRect/>
        </a:stretch>
      </xdr:blipFill>
      <xdr:spPr>
        <a:prstGeom prst="rect">
          <a:avLst/>
        </a:prstGeom>
        <a:noFill/>
      </xdr:spPr>
    </xdr:pic>
    <xdr:clientData fLocksWithSheet="0"/>
  </xdr:oneCellAnchor>
  <xdr:oneCellAnchor>
    <xdr:from>
      <xdr:col>5</xdr:col>
      <xdr:colOff>771525</xdr:colOff>
      <xdr:row>89</xdr:row>
      <xdr:rowOff>76200</xdr:rowOff>
    </xdr:from>
    <xdr:ext cx="1362075" cy="704850"/>
    <xdr:pic>
      <xdr:nvPicPr>
        <xdr:cNvPr id="0" name="image48.png"/>
        <xdr:cNvPicPr preferRelativeResize="0"/>
      </xdr:nvPicPr>
      <xdr:blipFill>
        <a:blip cstate="print" r:embed="rId18"/>
        <a:stretch>
          <a:fillRect/>
        </a:stretch>
      </xdr:blipFill>
      <xdr:spPr>
        <a:prstGeom prst="rect">
          <a:avLst/>
        </a:prstGeom>
        <a:noFill/>
      </xdr:spPr>
    </xdr:pic>
    <xdr:clientData fLocksWithSheet="0"/>
  </xdr:oneCellAnchor>
  <xdr:oneCellAnchor>
    <xdr:from>
      <xdr:col>5</xdr:col>
      <xdr:colOff>742950</xdr:colOff>
      <xdr:row>90</xdr:row>
      <xdr:rowOff>123825</xdr:rowOff>
    </xdr:from>
    <xdr:ext cx="1419225" cy="495300"/>
    <xdr:pic>
      <xdr:nvPicPr>
        <xdr:cNvPr id="0" name="image51.png"/>
        <xdr:cNvPicPr preferRelativeResize="0"/>
      </xdr:nvPicPr>
      <xdr:blipFill>
        <a:blip cstate="print" r:embed="rId19"/>
        <a:stretch>
          <a:fillRect/>
        </a:stretch>
      </xdr:blipFill>
      <xdr:spPr>
        <a:prstGeom prst="rect">
          <a:avLst/>
        </a:prstGeom>
        <a:noFill/>
      </xdr:spPr>
    </xdr:pic>
    <xdr:clientData fLocksWithSheet="0"/>
  </xdr:oneCellAnchor>
  <xdr:oneCellAnchor>
    <xdr:from>
      <xdr:col>5</xdr:col>
      <xdr:colOff>76200</xdr:colOff>
      <xdr:row>107</xdr:row>
      <xdr:rowOff>419100</xdr:rowOff>
    </xdr:from>
    <xdr:ext cx="3209925" cy="1409700"/>
    <xdr:pic>
      <xdr:nvPicPr>
        <xdr:cNvPr id="0" name="image41.pn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238125</xdr:colOff>
      <xdr:row>127</xdr:row>
      <xdr:rowOff>95250</xdr:rowOff>
    </xdr:from>
    <xdr:ext cx="3095625" cy="1171575"/>
    <xdr:pic>
      <xdr:nvPicPr>
        <xdr:cNvPr id="0" name="image77.png" title="Image"/>
        <xdr:cNvPicPr preferRelativeResize="0"/>
      </xdr:nvPicPr>
      <xdr:blipFill>
        <a:blip cstate="print" r:embed="rId21"/>
        <a:stretch>
          <a:fillRect/>
        </a:stretch>
      </xdr:blipFill>
      <xdr:spPr>
        <a:prstGeom prst="rect">
          <a:avLst/>
        </a:prstGeom>
        <a:noFill/>
      </xdr:spPr>
    </xdr:pic>
    <xdr:clientData fLocksWithSheet="0"/>
  </xdr:oneCellAnchor>
  <xdr:oneCellAnchor>
    <xdr:from>
      <xdr:col>5</xdr:col>
      <xdr:colOff>457200</xdr:colOff>
      <xdr:row>130</xdr:row>
      <xdr:rowOff>38100</xdr:rowOff>
    </xdr:from>
    <xdr:ext cx="2886075" cy="2047875"/>
    <xdr:pic>
      <xdr:nvPicPr>
        <xdr:cNvPr id="0" name="image49.png" title="Image"/>
        <xdr:cNvPicPr preferRelativeResize="0"/>
      </xdr:nvPicPr>
      <xdr:blipFill>
        <a:blip cstate="print" r:embed="rId22"/>
        <a:stretch>
          <a:fillRect/>
        </a:stretch>
      </xdr:blipFill>
      <xdr:spPr>
        <a:prstGeom prst="rect">
          <a:avLst/>
        </a:prstGeom>
        <a:noFill/>
      </xdr:spPr>
    </xdr:pic>
    <xdr:clientData fLocksWithSheet="0"/>
  </xdr:oneCellAnchor>
  <xdr:oneCellAnchor>
    <xdr:from>
      <xdr:col>5</xdr:col>
      <xdr:colOff>1152525</xdr:colOff>
      <xdr:row>65</xdr:row>
      <xdr:rowOff>838200</xdr:rowOff>
    </xdr:from>
    <xdr:ext cx="1123950" cy="1209675"/>
    <xdr:pic>
      <xdr:nvPicPr>
        <xdr:cNvPr id="0" name="image50.png" title="Image"/>
        <xdr:cNvPicPr preferRelativeResize="0"/>
      </xdr:nvPicPr>
      <xdr:blipFill>
        <a:blip cstate="print" r:embed="rId23"/>
        <a:stretch>
          <a:fillRect/>
        </a:stretch>
      </xdr:blipFill>
      <xdr:spPr>
        <a:prstGeom prst="rect">
          <a:avLst/>
        </a:prstGeom>
        <a:noFill/>
      </xdr:spPr>
    </xdr:pic>
    <xdr:clientData fLocksWithSheet="0"/>
  </xdr:oneCellAnchor>
  <xdr:oneCellAnchor>
    <xdr:from>
      <xdr:col>5</xdr:col>
      <xdr:colOff>2971800</xdr:colOff>
      <xdr:row>66</xdr:row>
      <xdr:rowOff>638175</xdr:rowOff>
    </xdr:from>
    <xdr:ext cx="1171575" cy="1285875"/>
    <xdr:pic>
      <xdr:nvPicPr>
        <xdr:cNvPr id="0" name="image53.png" title="Image"/>
        <xdr:cNvPicPr preferRelativeResize="0"/>
      </xdr:nvPicPr>
      <xdr:blipFill>
        <a:blip cstate="print" r:embed="rId24"/>
        <a:stretch>
          <a:fillRect/>
        </a:stretch>
      </xdr:blipFill>
      <xdr:spPr>
        <a:prstGeom prst="rect">
          <a:avLst/>
        </a:prstGeom>
        <a:noFill/>
      </xdr:spPr>
    </xdr:pic>
    <xdr:clientData fLocksWithSheet="0"/>
  </xdr:oneCellAnchor>
  <xdr:oneCellAnchor>
    <xdr:from>
      <xdr:col>5</xdr:col>
      <xdr:colOff>342900</xdr:colOff>
      <xdr:row>62</xdr:row>
      <xdr:rowOff>19050</xdr:rowOff>
    </xdr:from>
    <xdr:ext cx="2762250" cy="2047875"/>
    <xdr:pic>
      <xdr:nvPicPr>
        <xdr:cNvPr id="0" name="image68.png" title="Image"/>
        <xdr:cNvPicPr preferRelativeResize="0"/>
      </xdr:nvPicPr>
      <xdr:blipFill>
        <a:blip cstate="print" r:embed="rId25"/>
        <a:stretch>
          <a:fillRect/>
        </a:stretch>
      </xdr:blipFill>
      <xdr:spPr>
        <a:prstGeom prst="rect">
          <a:avLst/>
        </a:prstGeom>
        <a:noFill/>
      </xdr:spPr>
    </xdr:pic>
    <xdr:clientData fLocksWithSheet="0"/>
  </xdr:oneCellAnchor>
  <xdr:oneCellAnchor>
    <xdr:from>
      <xdr:col>5</xdr:col>
      <xdr:colOff>85725</xdr:colOff>
      <xdr:row>82</xdr:row>
      <xdr:rowOff>171450</xdr:rowOff>
    </xdr:from>
    <xdr:ext cx="3181350" cy="1276350"/>
    <xdr:pic>
      <xdr:nvPicPr>
        <xdr:cNvPr id="0" name="image65.png" title="Image"/>
        <xdr:cNvPicPr preferRelativeResize="0"/>
      </xdr:nvPicPr>
      <xdr:blipFill>
        <a:blip cstate="print" r:embed="rId26"/>
        <a:stretch>
          <a:fillRect/>
        </a:stretch>
      </xdr:blipFill>
      <xdr:spPr>
        <a:prstGeom prst="rect">
          <a:avLst/>
        </a:prstGeom>
        <a:noFill/>
      </xdr:spPr>
    </xdr:pic>
    <xdr:clientData fLocksWithSheet="0"/>
  </xdr:oneCellAnchor>
  <xdr:oneCellAnchor>
    <xdr:from>
      <xdr:col>5</xdr:col>
      <xdr:colOff>123825</xdr:colOff>
      <xdr:row>85</xdr:row>
      <xdr:rowOff>238125</xdr:rowOff>
    </xdr:from>
    <xdr:ext cx="3343275" cy="1038225"/>
    <xdr:pic>
      <xdr:nvPicPr>
        <xdr:cNvPr id="0" name="image58.png"/>
        <xdr:cNvPicPr preferRelativeResize="0"/>
      </xdr:nvPicPr>
      <xdr:blipFill>
        <a:blip cstate="print" r:embed="rId27"/>
        <a:stretch>
          <a:fillRect/>
        </a:stretch>
      </xdr:blipFill>
      <xdr:spPr>
        <a:prstGeom prst="rect">
          <a:avLst/>
        </a:prstGeom>
        <a:noFill/>
      </xdr:spPr>
    </xdr:pic>
    <xdr:clientData fLocksWithSheet="0"/>
  </xdr:oneCellAnchor>
  <xdr:oneCellAnchor>
    <xdr:from>
      <xdr:col>4</xdr:col>
      <xdr:colOff>1543050</xdr:colOff>
      <xdr:row>99</xdr:row>
      <xdr:rowOff>295275</xdr:rowOff>
    </xdr:from>
    <xdr:ext cx="3429000" cy="1485900"/>
    <xdr:pic>
      <xdr:nvPicPr>
        <xdr:cNvPr id="0" name="image60.png" title="Image"/>
        <xdr:cNvPicPr preferRelativeResize="0"/>
      </xdr:nvPicPr>
      <xdr:blipFill>
        <a:blip cstate="print" r:embed="rId28"/>
        <a:stretch>
          <a:fillRect/>
        </a:stretch>
      </xdr:blipFill>
      <xdr:spPr>
        <a:prstGeom prst="rect">
          <a:avLst/>
        </a:prstGeom>
        <a:noFill/>
      </xdr:spPr>
    </xdr:pic>
    <xdr:clientData fLocksWithSheet="0"/>
  </xdr:oneCellAnchor>
  <xdr:oneCellAnchor>
    <xdr:from>
      <xdr:col>5</xdr:col>
      <xdr:colOff>457200</xdr:colOff>
      <xdr:row>101</xdr:row>
      <xdr:rowOff>333375</xdr:rowOff>
    </xdr:from>
    <xdr:ext cx="2514600" cy="2390775"/>
    <xdr:pic>
      <xdr:nvPicPr>
        <xdr:cNvPr id="0" name="image69.png" title="Image"/>
        <xdr:cNvPicPr preferRelativeResize="0"/>
      </xdr:nvPicPr>
      <xdr:blipFill>
        <a:blip cstate="print" r:embed="rId29"/>
        <a:stretch>
          <a:fillRect/>
        </a:stretch>
      </xdr:blipFill>
      <xdr:spPr>
        <a:prstGeom prst="rect">
          <a:avLst/>
        </a:prstGeom>
        <a:noFill/>
      </xdr:spPr>
    </xdr:pic>
    <xdr:clientData fLocksWithSheet="0"/>
  </xdr:oneCellAnchor>
  <xdr:oneCellAnchor>
    <xdr:from>
      <xdr:col>5</xdr:col>
      <xdr:colOff>209550</xdr:colOff>
      <xdr:row>102</xdr:row>
      <xdr:rowOff>590550</xdr:rowOff>
    </xdr:from>
    <xdr:ext cx="3390900" cy="2962275"/>
    <xdr:pic>
      <xdr:nvPicPr>
        <xdr:cNvPr id="0" name="image66.png" title="Image"/>
        <xdr:cNvPicPr preferRelativeResize="0"/>
      </xdr:nvPicPr>
      <xdr:blipFill>
        <a:blip cstate="print" r:embed="rId30"/>
        <a:stretch>
          <a:fillRect/>
        </a:stretch>
      </xdr:blipFill>
      <xdr:spPr>
        <a:prstGeom prst="rect">
          <a:avLst/>
        </a:prstGeom>
        <a:noFill/>
      </xdr:spPr>
    </xdr:pic>
    <xdr:clientData fLocksWithSheet="0"/>
  </xdr:oneCellAnchor>
  <xdr:oneCellAnchor>
    <xdr:from>
      <xdr:col>5</xdr:col>
      <xdr:colOff>676275</xdr:colOff>
      <xdr:row>110</xdr:row>
      <xdr:rowOff>57150</xdr:rowOff>
    </xdr:from>
    <xdr:ext cx="2000250" cy="1924050"/>
    <xdr:pic>
      <xdr:nvPicPr>
        <xdr:cNvPr id="0" name="image56.png"/>
        <xdr:cNvPicPr preferRelativeResize="0"/>
      </xdr:nvPicPr>
      <xdr:blipFill>
        <a:blip cstate="print" r:embed="rId31"/>
        <a:stretch>
          <a:fillRect/>
        </a:stretch>
      </xdr:blipFill>
      <xdr:spPr>
        <a:prstGeom prst="rect">
          <a:avLst/>
        </a:prstGeom>
        <a:noFill/>
      </xdr:spPr>
    </xdr:pic>
    <xdr:clientData fLocksWithSheet="0"/>
  </xdr:oneCellAnchor>
  <xdr:oneCellAnchor>
    <xdr:from>
      <xdr:col>5</xdr:col>
      <xdr:colOff>76200</xdr:colOff>
      <xdr:row>138</xdr:row>
      <xdr:rowOff>47625</xdr:rowOff>
    </xdr:from>
    <xdr:ext cx="3476625" cy="733425"/>
    <xdr:pic>
      <xdr:nvPicPr>
        <xdr:cNvPr id="0" name="image55.png" title="Image"/>
        <xdr:cNvPicPr preferRelativeResize="0"/>
      </xdr:nvPicPr>
      <xdr:blipFill>
        <a:blip cstate="print" r:embed="rId32"/>
        <a:stretch>
          <a:fillRect/>
        </a:stretch>
      </xdr:blipFill>
      <xdr:spPr>
        <a:prstGeom prst="rect">
          <a:avLst/>
        </a:prstGeom>
        <a:noFill/>
      </xdr:spPr>
    </xdr:pic>
    <xdr:clientData fLocksWithSheet="0"/>
  </xdr:oneCellAnchor>
  <xdr:oneCellAnchor>
    <xdr:from>
      <xdr:col>4</xdr:col>
      <xdr:colOff>1457325</xdr:colOff>
      <xdr:row>142</xdr:row>
      <xdr:rowOff>495300</xdr:rowOff>
    </xdr:from>
    <xdr:ext cx="3448050" cy="1333500"/>
    <xdr:pic>
      <xdr:nvPicPr>
        <xdr:cNvPr id="0" name="image54.png" title="Image"/>
        <xdr:cNvPicPr preferRelativeResize="0"/>
      </xdr:nvPicPr>
      <xdr:blipFill>
        <a:blip cstate="print" r:embed="rId33"/>
        <a:stretch>
          <a:fillRect/>
        </a:stretch>
      </xdr:blipFill>
      <xdr:spPr>
        <a:prstGeom prst="rect">
          <a:avLst/>
        </a:prstGeom>
        <a:noFill/>
      </xdr:spPr>
    </xdr:pic>
    <xdr:clientData fLocksWithSheet="0"/>
  </xdr:oneCellAnchor>
  <xdr:oneCellAnchor>
    <xdr:from>
      <xdr:col>5</xdr:col>
      <xdr:colOff>619125</xdr:colOff>
      <xdr:row>42</xdr:row>
      <xdr:rowOff>38100</xdr:rowOff>
    </xdr:from>
    <xdr:ext cx="2219325" cy="2000250"/>
    <xdr:pic>
      <xdr:nvPicPr>
        <xdr:cNvPr id="0" name="image61.png" title="Image"/>
        <xdr:cNvPicPr preferRelativeResize="0"/>
      </xdr:nvPicPr>
      <xdr:blipFill>
        <a:blip cstate="print" r:embed="rId34"/>
        <a:stretch>
          <a:fillRect/>
        </a:stretch>
      </xdr:blipFill>
      <xdr:spPr>
        <a:prstGeom prst="rect">
          <a:avLst/>
        </a:prstGeom>
        <a:noFill/>
      </xdr:spPr>
    </xdr:pic>
    <xdr:clientData fLocksWithSheet="0"/>
  </xdr:oneCellAnchor>
  <xdr:oneCellAnchor>
    <xdr:from>
      <xdr:col>5</xdr:col>
      <xdr:colOff>247650</xdr:colOff>
      <xdr:row>49</xdr:row>
      <xdr:rowOff>152400</xdr:rowOff>
    </xdr:from>
    <xdr:ext cx="1419225" cy="2647950"/>
    <xdr:pic>
      <xdr:nvPicPr>
        <xdr:cNvPr id="0" name="image63.png" title="Image"/>
        <xdr:cNvPicPr preferRelativeResize="0"/>
      </xdr:nvPicPr>
      <xdr:blipFill>
        <a:blip cstate="print" r:embed="rId35"/>
        <a:stretch>
          <a:fillRect/>
        </a:stretch>
      </xdr:blipFill>
      <xdr:spPr>
        <a:prstGeom prst="rect">
          <a:avLst/>
        </a:prstGeom>
        <a:noFill/>
      </xdr:spPr>
    </xdr:pic>
    <xdr:clientData fLocksWithSheet="0"/>
  </xdr:oneCellAnchor>
  <xdr:oneCellAnchor>
    <xdr:from>
      <xdr:col>5</xdr:col>
      <xdr:colOff>1666875</xdr:colOff>
      <xdr:row>49</xdr:row>
      <xdr:rowOff>161925</xdr:rowOff>
    </xdr:from>
    <xdr:ext cx="1847850" cy="2581275"/>
    <xdr:pic>
      <xdr:nvPicPr>
        <xdr:cNvPr id="0" name="image59.png" title="Image"/>
        <xdr:cNvPicPr preferRelativeResize="0"/>
      </xdr:nvPicPr>
      <xdr:blipFill>
        <a:blip cstate="print" r:embed="rId36"/>
        <a:stretch>
          <a:fillRect/>
        </a:stretch>
      </xdr:blipFill>
      <xdr:spPr>
        <a:prstGeom prst="rect">
          <a:avLst/>
        </a:prstGeom>
        <a:noFill/>
      </xdr:spPr>
    </xdr:pic>
    <xdr:clientData fLocksWithSheet="0"/>
  </xdr:oneCellAnchor>
  <xdr:oneCellAnchor>
    <xdr:from>
      <xdr:col>5</xdr:col>
      <xdr:colOff>457200</xdr:colOff>
      <xdr:row>133</xdr:row>
      <xdr:rowOff>295275</xdr:rowOff>
    </xdr:from>
    <xdr:ext cx="1343025" cy="2428875"/>
    <xdr:pic>
      <xdr:nvPicPr>
        <xdr:cNvPr id="0" name="image64.png"/>
        <xdr:cNvPicPr preferRelativeResize="0"/>
      </xdr:nvPicPr>
      <xdr:blipFill>
        <a:blip cstate="print" r:embed="rId37"/>
        <a:stretch>
          <a:fillRect/>
        </a:stretch>
      </xdr:blipFill>
      <xdr:spPr>
        <a:prstGeom prst="rect">
          <a:avLst/>
        </a:prstGeom>
        <a:noFill/>
      </xdr:spPr>
    </xdr:pic>
    <xdr:clientData fLocksWithSheet="0"/>
  </xdr:oneCellAnchor>
  <xdr:oneCellAnchor>
    <xdr:from>
      <xdr:col>5</xdr:col>
      <xdr:colOff>1552575</xdr:colOff>
      <xdr:row>133</xdr:row>
      <xdr:rowOff>323850</xdr:rowOff>
    </xdr:from>
    <xdr:ext cx="1752600" cy="2400300"/>
    <xdr:pic>
      <xdr:nvPicPr>
        <xdr:cNvPr id="0" name="image62.png"/>
        <xdr:cNvPicPr preferRelativeResize="0"/>
      </xdr:nvPicPr>
      <xdr:blipFill>
        <a:blip cstate="print" r:embed="rId38"/>
        <a:stretch>
          <a:fillRect/>
        </a:stretch>
      </xdr:blipFill>
      <xdr:spPr>
        <a:prstGeom prst="rect">
          <a:avLst/>
        </a:prstGeom>
        <a:noFill/>
      </xdr:spPr>
    </xdr:pic>
    <xdr:clientData fLocksWithSheet="0"/>
  </xdr:oneCellAnchor>
  <xdr:oneCellAnchor>
    <xdr:from>
      <xdr:col>5</xdr:col>
      <xdr:colOff>180975</xdr:colOff>
      <xdr:row>78</xdr:row>
      <xdr:rowOff>276225</xdr:rowOff>
    </xdr:from>
    <xdr:ext cx="3095625" cy="1181100"/>
    <xdr:pic>
      <xdr:nvPicPr>
        <xdr:cNvPr id="0" name="image67.png" title="Image"/>
        <xdr:cNvPicPr preferRelativeResize="0"/>
      </xdr:nvPicPr>
      <xdr:blipFill>
        <a:blip cstate="print" r:embed="rId39"/>
        <a:stretch>
          <a:fillRect/>
        </a:stretch>
      </xdr:blipFill>
      <xdr:spPr>
        <a:prstGeom prst="rect">
          <a:avLst/>
        </a:prstGeom>
        <a:noFill/>
      </xdr:spPr>
    </xdr:pic>
    <xdr:clientData fLocksWithSheet="0"/>
  </xdr:oneCellAnchor>
  <xdr:oneCellAnchor>
    <xdr:from>
      <xdr:col>5</xdr:col>
      <xdr:colOff>400050</xdr:colOff>
      <xdr:row>32</xdr:row>
      <xdr:rowOff>19050</xdr:rowOff>
    </xdr:from>
    <xdr:ext cx="3200400" cy="2819400"/>
    <xdr:pic>
      <xdr:nvPicPr>
        <xdr:cNvPr id="0" name="image70.png" title="Image"/>
        <xdr:cNvPicPr preferRelativeResize="0"/>
      </xdr:nvPicPr>
      <xdr:blipFill>
        <a:blip cstate="print" r:embed="rId40"/>
        <a:stretch>
          <a:fillRect/>
        </a:stretch>
      </xdr:blipFill>
      <xdr:spPr>
        <a:prstGeom prst="rect">
          <a:avLst/>
        </a:prstGeom>
        <a:noFill/>
      </xdr:spPr>
    </xdr:pic>
    <xdr:clientData fLocksWithSheet="0"/>
  </xdr:oneCellAnchor>
  <xdr:oneCellAnchor>
    <xdr:from>
      <xdr:col>5</xdr:col>
      <xdr:colOff>1038225</xdr:colOff>
      <xdr:row>128</xdr:row>
      <xdr:rowOff>723900</xdr:rowOff>
    </xdr:from>
    <xdr:ext cx="1362075" cy="1038225"/>
    <xdr:pic>
      <xdr:nvPicPr>
        <xdr:cNvPr id="0" name="image72.png" title="Image"/>
        <xdr:cNvPicPr preferRelativeResize="0"/>
      </xdr:nvPicPr>
      <xdr:blipFill>
        <a:blip cstate="print" r:embed="rId41"/>
        <a:stretch>
          <a:fillRect/>
        </a:stretch>
      </xdr:blipFill>
      <xdr:spPr>
        <a:prstGeom prst="rect">
          <a:avLst/>
        </a:prstGeom>
        <a:noFill/>
      </xdr:spPr>
    </xdr:pic>
    <xdr:clientData fLocksWithSheet="0"/>
  </xdr:oneCellAnchor>
  <xdr:oneCellAnchor>
    <xdr:from>
      <xdr:col>4</xdr:col>
      <xdr:colOff>1590675</xdr:colOff>
      <xdr:row>92</xdr:row>
      <xdr:rowOff>647700</xdr:rowOff>
    </xdr:from>
    <xdr:ext cx="2676525" cy="2133600"/>
    <xdr:pic>
      <xdr:nvPicPr>
        <xdr:cNvPr id="0" name="image73.png" title="Image"/>
        <xdr:cNvPicPr preferRelativeResize="0"/>
      </xdr:nvPicPr>
      <xdr:blipFill>
        <a:blip cstate="print" r:embed="rId42"/>
        <a:stretch>
          <a:fillRect/>
        </a:stretch>
      </xdr:blipFill>
      <xdr:spPr>
        <a:prstGeom prst="rect">
          <a:avLst/>
        </a:prstGeom>
        <a:noFill/>
      </xdr:spPr>
    </xdr:pic>
    <xdr:clientData fLocksWithSheet="0"/>
  </xdr:oneCellAnchor>
  <xdr:oneCellAnchor>
    <xdr:from>
      <xdr:col>5</xdr:col>
      <xdr:colOff>228600</xdr:colOff>
      <xdr:row>96</xdr:row>
      <xdr:rowOff>66675</xdr:rowOff>
    </xdr:from>
    <xdr:ext cx="2676525" cy="2047875"/>
    <xdr:pic>
      <xdr:nvPicPr>
        <xdr:cNvPr id="0" name="image74.png" title="Image"/>
        <xdr:cNvPicPr preferRelativeResize="0"/>
      </xdr:nvPicPr>
      <xdr:blipFill>
        <a:blip cstate="print" r:embed="rId43"/>
        <a:stretch>
          <a:fillRect/>
        </a:stretch>
      </xdr:blipFill>
      <xdr:spPr>
        <a:prstGeom prst="rect">
          <a:avLst/>
        </a:prstGeom>
        <a:noFill/>
      </xdr:spPr>
    </xdr:pic>
    <xdr:clientData fLocksWithSheet="0"/>
  </xdr:oneCellAnchor>
  <xdr:oneCellAnchor>
    <xdr:from>
      <xdr:col>5</xdr:col>
      <xdr:colOff>942975</xdr:colOff>
      <xdr:row>112</xdr:row>
      <xdr:rowOff>676275</xdr:rowOff>
    </xdr:from>
    <xdr:ext cx="1514475" cy="2133600"/>
    <xdr:pic>
      <xdr:nvPicPr>
        <xdr:cNvPr id="0" name="image75.png" title="Image"/>
        <xdr:cNvPicPr preferRelativeResize="0"/>
      </xdr:nvPicPr>
      <xdr:blipFill>
        <a:blip cstate="print" r:embed="rId44"/>
        <a:stretch>
          <a:fillRect/>
        </a:stretch>
      </xdr:blipFill>
      <xdr:spPr>
        <a:prstGeom prst="rect">
          <a:avLst/>
        </a:prstGeom>
        <a:noFill/>
      </xdr:spPr>
    </xdr:pic>
    <xdr:clientData fLocksWithSheet="0"/>
  </xdr:oneCellAnchor>
  <xdr:oneCellAnchor>
    <xdr:from>
      <xdr:col>5</xdr:col>
      <xdr:colOff>295275</xdr:colOff>
      <xdr:row>45</xdr:row>
      <xdr:rowOff>95250</xdr:rowOff>
    </xdr:from>
    <xdr:ext cx="2809875" cy="857250"/>
    <xdr:pic>
      <xdr:nvPicPr>
        <xdr:cNvPr id="0" name="image71.png" title="Image"/>
        <xdr:cNvPicPr preferRelativeResize="0"/>
      </xdr:nvPicPr>
      <xdr:blipFill>
        <a:blip cstate="print" r:embed="rId45"/>
        <a:stretch>
          <a:fillRect/>
        </a:stretch>
      </xdr:blipFill>
      <xdr:spPr>
        <a:prstGeom prst="rect">
          <a:avLst/>
        </a:prstGeom>
        <a:noFill/>
      </xdr:spPr>
    </xdr:pic>
    <xdr:clientData fLocksWithSheet="0"/>
  </xdr:oneCellAnchor>
  <xdr:oneCellAnchor>
    <xdr:from>
      <xdr:col>4</xdr:col>
      <xdr:colOff>1019175</xdr:colOff>
      <xdr:row>1</xdr:row>
      <xdr:rowOff>428625</xdr:rowOff>
    </xdr:from>
    <xdr:ext cx="3000375" cy="2133600"/>
    <xdr:pic>
      <xdr:nvPicPr>
        <xdr:cNvPr id="0" name="image87.png" title="Image"/>
        <xdr:cNvPicPr preferRelativeResize="0"/>
      </xdr:nvPicPr>
      <xdr:blipFill>
        <a:blip cstate="print" r:embed="rId46"/>
        <a:stretch>
          <a:fillRect/>
        </a:stretch>
      </xdr:blipFill>
      <xdr:spPr>
        <a:prstGeom prst="rect">
          <a:avLst/>
        </a:prstGeom>
        <a:noFill/>
      </xdr:spPr>
    </xdr:pic>
    <xdr:clientData fLocksWithSheet="0"/>
  </xdr:oneCellAnchor>
  <xdr:oneCellAnchor>
    <xdr:from>
      <xdr:col>5</xdr:col>
      <xdr:colOff>1552575</xdr:colOff>
      <xdr:row>1</xdr:row>
      <xdr:rowOff>409575</xdr:rowOff>
    </xdr:from>
    <xdr:ext cx="2886075" cy="2047875"/>
    <xdr:pic>
      <xdr:nvPicPr>
        <xdr:cNvPr id="0" name="image78.png" title="Image"/>
        <xdr:cNvPicPr preferRelativeResize="0"/>
      </xdr:nvPicPr>
      <xdr:blipFill>
        <a:blip cstate="print" r:embed="rId47"/>
        <a:stretch>
          <a:fillRect/>
        </a:stretch>
      </xdr:blipFill>
      <xdr:spPr>
        <a:prstGeom prst="rect">
          <a:avLst/>
        </a:prstGeom>
        <a:noFill/>
      </xdr:spPr>
    </xdr:pic>
    <xdr:clientData fLocksWithSheet="0"/>
  </xdr:oneCellAnchor>
  <xdr:oneCellAnchor>
    <xdr:from>
      <xdr:col>4</xdr:col>
      <xdr:colOff>1466850</xdr:colOff>
      <xdr:row>2</xdr:row>
      <xdr:rowOff>1657350</xdr:rowOff>
    </xdr:from>
    <xdr:ext cx="2514600" cy="1809750"/>
    <xdr:pic>
      <xdr:nvPicPr>
        <xdr:cNvPr id="0" name="image93.png" title="Image"/>
        <xdr:cNvPicPr preferRelativeResize="0"/>
      </xdr:nvPicPr>
      <xdr:blipFill>
        <a:blip cstate="print" r:embed="rId48"/>
        <a:stretch>
          <a:fillRect/>
        </a:stretch>
      </xdr:blipFill>
      <xdr:spPr>
        <a:prstGeom prst="rect">
          <a:avLst/>
        </a:prstGeom>
        <a:noFill/>
      </xdr:spPr>
    </xdr:pic>
    <xdr:clientData fLocksWithSheet="0"/>
  </xdr:oneCellAnchor>
  <xdr:oneCellAnchor>
    <xdr:from>
      <xdr:col>5</xdr:col>
      <xdr:colOff>1866900</xdr:colOff>
      <xdr:row>2</xdr:row>
      <xdr:rowOff>1609725</xdr:rowOff>
    </xdr:from>
    <xdr:ext cx="2628900" cy="1857375"/>
    <xdr:pic>
      <xdr:nvPicPr>
        <xdr:cNvPr id="0" name="image92.png" title="Image"/>
        <xdr:cNvPicPr preferRelativeResize="0"/>
      </xdr:nvPicPr>
      <xdr:blipFill>
        <a:blip cstate="print" r:embed="rId49"/>
        <a:stretch>
          <a:fillRect/>
        </a:stretch>
      </xdr:blipFill>
      <xdr:spPr>
        <a:prstGeom prst="rect">
          <a:avLst/>
        </a:prstGeom>
        <a:noFill/>
      </xdr:spPr>
    </xdr:pic>
    <xdr:clientData fLocksWithSheet="0"/>
  </xdr:oneCellAnchor>
  <xdr:oneCellAnchor>
    <xdr:from>
      <xdr:col>4</xdr:col>
      <xdr:colOff>1285875</xdr:colOff>
      <xdr:row>3</xdr:row>
      <xdr:rowOff>1590675</xdr:rowOff>
    </xdr:from>
    <xdr:ext cx="2886075" cy="2047875"/>
    <xdr:pic>
      <xdr:nvPicPr>
        <xdr:cNvPr id="0" name="image90.png" title="Image"/>
        <xdr:cNvPicPr preferRelativeResize="0"/>
      </xdr:nvPicPr>
      <xdr:blipFill>
        <a:blip cstate="print" r:embed="rId50"/>
        <a:stretch>
          <a:fillRect/>
        </a:stretch>
      </xdr:blipFill>
      <xdr:spPr>
        <a:prstGeom prst="rect">
          <a:avLst/>
        </a:prstGeom>
        <a:noFill/>
      </xdr:spPr>
    </xdr:pic>
    <xdr:clientData fLocksWithSheet="0"/>
  </xdr:oneCellAnchor>
  <xdr:oneCellAnchor>
    <xdr:from>
      <xdr:col>5</xdr:col>
      <xdr:colOff>2028825</xdr:colOff>
      <xdr:row>4</xdr:row>
      <xdr:rowOff>47625</xdr:rowOff>
    </xdr:from>
    <xdr:ext cx="2514600" cy="1762125"/>
    <xdr:pic>
      <xdr:nvPicPr>
        <xdr:cNvPr id="0" name="image96.png" title="Image"/>
        <xdr:cNvPicPr preferRelativeResize="0"/>
      </xdr:nvPicPr>
      <xdr:blipFill>
        <a:blip cstate="print" r:embed="rId51"/>
        <a:stretch>
          <a:fillRect/>
        </a:stretch>
      </xdr:blipFill>
      <xdr:spPr>
        <a:prstGeom prst="rect">
          <a:avLst/>
        </a:prstGeom>
        <a:noFill/>
      </xdr:spPr>
    </xdr:pic>
    <xdr:clientData fLocksWithSheet="0"/>
  </xdr:oneCellAnchor>
  <xdr:oneCellAnchor>
    <xdr:from>
      <xdr:col>5</xdr:col>
      <xdr:colOff>704850</xdr:colOff>
      <xdr:row>4</xdr:row>
      <xdr:rowOff>1562100</xdr:rowOff>
    </xdr:from>
    <xdr:ext cx="3048000" cy="2133600"/>
    <xdr:pic>
      <xdr:nvPicPr>
        <xdr:cNvPr id="0" name="image99.png" title="Image"/>
        <xdr:cNvPicPr preferRelativeResize="0"/>
      </xdr:nvPicPr>
      <xdr:blipFill>
        <a:blip cstate="print" r:embed="rId52"/>
        <a:stretch>
          <a:fillRect/>
        </a:stretch>
      </xdr:blipFill>
      <xdr:spPr>
        <a:prstGeom prst="rect">
          <a:avLst/>
        </a:prstGeom>
        <a:noFill/>
      </xdr:spPr>
    </xdr:pic>
    <xdr:clientData fLocksWithSheet="0"/>
  </xdr:oneCellAnchor>
  <xdr:oneCellAnchor>
    <xdr:from>
      <xdr:col>5</xdr:col>
      <xdr:colOff>619125</xdr:colOff>
      <xdr:row>5</xdr:row>
      <xdr:rowOff>1514475</xdr:rowOff>
    </xdr:from>
    <xdr:ext cx="3209925" cy="2295525"/>
    <xdr:pic>
      <xdr:nvPicPr>
        <xdr:cNvPr id="0" name="image89.png" title="Image"/>
        <xdr:cNvPicPr preferRelativeResize="0"/>
      </xdr:nvPicPr>
      <xdr:blipFill>
        <a:blip cstate="print" r:embed="rId53"/>
        <a:stretch>
          <a:fillRect/>
        </a:stretch>
      </xdr:blipFill>
      <xdr:spPr>
        <a:prstGeom prst="rect">
          <a:avLst/>
        </a:prstGeom>
        <a:noFill/>
      </xdr:spPr>
    </xdr:pic>
    <xdr:clientData fLocksWithSheet="0"/>
  </xdr:oneCellAnchor>
  <xdr:oneCellAnchor>
    <xdr:from>
      <xdr:col>5</xdr:col>
      <xdr:colOff>285750</xdr:colOff>
      <xdr:row>6</xdr:row>
      <xdr:rowOff>1219200</xdr:rowOff>
    </xdr:from>
    <xdr:ext cx="3762375" cy="2647950"/>
    <xdr:pic>
      <xdr:nvPicPr>
        <xdr:cNvPr id="0" name="image98.png" title="Image"/>
        <xdr:cNvPicPr preferRelativeResize="0"/>
      </xdr:nvPicPr>
      <xdr:blipFill>
        <a:blip cstate="print" r:embed="rId54"/>
        <a:stretch>
          <a:fillRect/>
        </a:stretch>
      </xdr:blipFill>
      <xdr:spPr>
        <a:prstGeom prst="rect">
          <a:avLst/>
        </a:prstGeom>
        <a:noFill/>
      </xdr:spPr>
    </xdr:pic>
    <xdr:clientData fLocksWithSheet="0"/>
  </xdr:oneCellAnchor>
  <xdr:oneCellAnchor>
    <xdr:from>
      <xdr:col>5</xdr:col>
      <xdr:colOff>523875</xdr:colOff>
      <xdr:row>7</xdr:row>
      <xdr:rowOff>1314450</xdr:rowOff>
    </xdr:from>
    <xdr:ext cx="3409950" cy="2428875"/>
    <xdr:pic>
      <xdr:nvPicPr>
        <xdr:cNvPr id="0" name="image86.png" title="Image"/>
        <xdr:cNvPicPr preferRelativeResize="0"/>
      </xdr:nvPicPr>
      <xdr:blipFill>
        <a:blip cstate="print" r:embed="rId55"/>
        <a:stretch>
          <a:fillRect/>
        </a:stretch>
      </xdr:blipFill>
      <xdr:spPr>
        <a:prstGeom prst="rect">
          <a:avLst/>
        </a:prstGeom>
        <a:noFill/>
      </xdr:spPr>
    </xdr:pic>
    <xdr:clientData fLocksWithSheet="0"/>
  </xdr:oneCellAnchor>
  <xdr:oneCellAnchor>
    <xdr:from>
      <xdr:col>5</xdr:col>
      <xdr:colOff>628650</xdr:colOff>
      <xdr:row>8</xdr:row>
      <xdr:rowOff>1476375</xdr:rowOff>
    </xdr:from>
    <xdr:ext cx="3209925" cy="2295525"/>
    <xdr:pic>
      <xdr:nvPicPr>
        <xdr:cNvPr id="0" name="image81.png" title="Image"/>
        <xdr:cNvPicPr preferRelativeResize="0"/>
      </xdr:nvPicPr>
      <xdr:blipFill>
        <a:blip cstate="print" r:embed="rId56"/>
        <a:stretch>
          <a:fillRect/>
        </a:stretch>
      </xdr:blipFill>
      <xdr:spPr>
        <a:prstGeom prst="rect">
          <a:avLst/>
        </a:prstGeom>
        <a:noFill/>
      </xdr:spPr>
    </xdr:pic>
    <xdr:clientData fLocksWithSheet="0"/>
  </xdr:oneCellAnchor>
  <xdr:oneCellAnchor>
    <xdr:from>
      <xdr:col>5</xdr:col>
      <xdr:colOff>495300</xdr:colOff>
      <xdr:row>9</xdr:row>
      <xdr:rowOff>1885950</xdr:rowOff>
    </xdr:from>
    <xdr:ext cx="3200400" cy="2295525"/>
    <xdr:pic>
      <xdr:nvPicPr>
        <xdr:cNvPr id="0" name="image83.png" title="Image"/>
        <xdr:cNvPicPr preferRelativeResize="0"/>
      </xdr:nvPicPr>
      <xdr:blipFill>
        <a:blip cstate="print" r:embed="rId57"/>
        <a:stretch>
          <a:fillRect/>
        </a:stretch>
      </xdr:blipFill>
      <xdr:spPr>
        <a:prstGeom prst="rect">
          <a:avLst/>
        </a:prstGeom>
        <a:noFill/>
      </xdr:spPr>
    </xdr:pic>
    <xdr:clientData fLocksWithSheet="0"/>
  </xdr:oneCellAnchor>
  <xdr:oneCellAnchor>
    <xdr:from>
      <xdr:col>5</xdr:col>
      <xdr:colOff>200025</xdr:colOff>
      <xdr:row>10</xdr:row>
      <xdr:rowOff>1419225</xdr:rowOff>
    </xdr:from>
    <xdr:ext cx="4067175" cy="2867025"/>
    <xdr:pic>
      <xdr:nvPicPr>
        <xdr:cNvPr id="0" name="image80.png" title="Image"/>
        <xdr:cNvPicPr preferRelativeResize="0"/>
      </xdr:nvPicPr>
      <xdr:blipFill>
        <a:blip cstate="print" r:embed="rId58"/>
        <a:stretch>
          <a:fillRect/>
        </a:stretch>
      </xdr:blipFill>
      <xdr:spPr>
        <a:prstGeom prst="rect">
          <a:avLst/>
        </a:prstGeom>
        <a:noFill/>
      </xdr:spPr>
    </xdr:pic>
    <xdr:clientData fLocksWithSheet="0"/>
  </xdr:oneCellAnchor>
  <xdr:oneCellAnchor>
    <xdr:from>
      <xdr:col>5</xdr:col>
      <xdr:colOff>247650</xdr:colOff>
      <xdr:row>11</xdr:row>
      <xdr:rowOff>1209675</xdr:rowOff>
    </xdr:from>
    <xdr:ext cx="4067175" cy="2867025"/>
    <xdr:pic>
      <xdr:nvPicPr>
        <xdr:cNvPr id="0" name="image102.png" title="Image"/>
        <xdr:cNvPicPr preferRelativeResize="0"/>
      </xdr:nvPicPr>
      <xdr:blipFill>
        <a:blip cstate="print" r:embed="rId59"/>
        <a:stretch>
          <a:fillRect/>
        </a:stretch>
      </xdr:blipFill>
      <xdr:spPr>
        <a:prstGeom prst="rect">
          <a:avLst/>
        </a:prstGeom>
        <a:noFill/>
      </xdr:spPr>
    </xdr:pic>
    <xdr:clientData fLocksWithSheet="0"/>
  </xdr:oneCellAnchor>
  <xdr:oneCellAnchor>
    <xdr:from>
      <xdr:col>5</xdr:col>
      <xdr:colOff>790575</xdr:colOff>
      <xdr:row>12</xdr:row>
      <xdr:rowOff>1190625</xdr:rowOff>
    </xdr:from>
    <xdr:ext cx="3438525" cy="2428875"/>
    <xdr:pic>
      <xdr:nvPicPr>
        <xdr:cNvPr id="0" name="image82.png" title="Image"/>
        <xdr:cNvPicPr preferRelativeResize="0"/>
      </xdr:nvPicPr>
      <xdr:blipFill>
        <a:blip cstate="print" r:embed="rId60"/>
        <a:stretch>
          <a:fillRect/>
        </a:stretch>
      </xdr:blipFill>
      <xdr:spPr>
        <a:prstGeom prst="rect">
          <a:avLst/>
        </a:prstGeom>
        <a:noFill/>
      </xdr:spPr>
    </xdr:pic>
    <xdr:clientData fLocksWithSheet="0"/>
  </xdr:oneCellAnchor>
  <xdr:oneCellAnchor>
    <xdr:from>
      <xdr:col>5</xdr:col>
      <xdr:colOff>457200</xdr:colOff>
      <xdr:row>13</xdr:row>
      <xdr:rowOff>1219200</xdr:rowOff>
    </xdr:from>
    <xdr:ext cx="3276600" cy="2209800"/>
    <xdr:pic>
      <xdr:nvPicPr>
        <xdr:cNvPr id="0" name="image100.png" title="Image"/>
        <xdr:cNvPicPr preferRelativeResize="0"/>
      </xdr:nvPicPr>
      <xdr:blipFill>
        <a:blip cstate="print" r:embed="rId61"/>
        <a:stretch>
          <a:fillRect/>
        </a:stretch>
      </xdr:blipFill>
      <xdr:spPr>
        <a:prstGeom prst="rect">
          <a:avLst/>
        </a:prstGeom>
        <a:noFill/>
      </xdr:spPr>
    </xdr:pic>
    <xdr:clientData fLocksWithSheet="0"/>
  </xdr:oneCellAnchor>
  <xdr:oneCellAnchor>
    <xdr:from>
      <xdr:col>4</xdr:col>
      <xdr:colOff>1409700</xdr:colOff>
      <xdr:row>14</xdr:row>
      <xdr:rowOff>781050</xdr:rowOff>
    </xdr:from>
    <xdr:ext cx="4762500" cy="3343275"/>
    <xdr:pic>
      <xdr:nvPicPr>
        <xdr:cNvPr id="0" name="image84.png" title="Image"/>
        <xdr:cNvPicPr preferRelativeResize="0"/>
      </xdr:nvPicPr>
      <xdr:blipFill>
        <a:blip cstate="print" r:embed="rId62"/>
        <a:stretch>
          <a:fillRect/>
        </a:stretch>
      </xdr:blipFill>
      <xdr:spPr>
        <a:prstGeom prst="rect">
          <a:avLst/>
        </a:prstGeom>
        <a:noFill/>
      </xdr:spPr>
    </xdr:pic>
    <xdr:clientData fLocksWithSheet="0"/>
  </xdr:oneCellAnchor>
  <xdr:oneCellAnchor>
    <xdr:from>
      <xdr:col>5</xdr:col>
      <xdr:colOff>228600</xdr:colOff>
      <xdr:row>15</xdr:row>
      <xdr:rowOff>1409700</xdr:rowOff>
    </xdr:from>
    <xdr:ext cx="3543300" cy="2495550"/>
    <xdr:pic>
      <xdr:nvPicPr>
        <xdr:cNvPr id="0" name="image103.png" title="Image"/>
        <xdr:cNvPicPr preferRelativeResize="0"/>
      </xdr:nvPicPr>
      <xdr:blipFill>
        <a:blip cstate="print" r:embed="rId63"/>
        <a:stretch>
          <a:fillRect/>
        </a:stretch>
      </xdr:blipFill>
      <xdr:spPr>
        <a:prstGeom prst="rect">
          <a:avLst/>
        </a:prstGeom>
        <a:noFill/>
      </xdr:spPr>
    </xdr:pic>
    <xdr:clientData fLocksWithSheet="0"/>
  </xdr:oneCellAnchor>
  <xdr:oneCellAnchor>
    <xdr:from>
      <xdr:col>5</xdr:col>
      <xdr:colOff>676275</xdr:colOff>
      <xdr:row>16</xdr:row>
      <xdr:rowOff>1400175</xdr:rowOff>
    </xdr:from>
    <xdr:ext cx="3000375" cy="2124075"/>
    <xdr:pic>
      <xdr:nvPicPr>
        <xdr:cNvPr id="0" name="image95.png" title="Image"/>
        <xdr:cNvPicPr preferRelativeResize="0"/>
      </xdr:nvPicPr>
      <xdr:blipFill>
        <a:blip cstate="print" r:embed="rId64"/>
        <a:stretch>
          <a:fillRect/>
        </a:stretch>
      </xdr:blipFill>
      <xdr:spPr>
        <a:prstGeom prst="rect">
          <a:avLst/>
        </a:prstGeom>
        <a:noFill/>
      </xdr:spPr>
    </xdr:pic>
    <xdr:clientData fLocksWithSheet="0"/>
  </xdr:oneCellAnchor>
  <xdr:oneCellAnchor>
    <xdr:from>
      <xdr:col>5</xdr:col>
      <xdr:colOff>790575</xdr:colOff>
      <xdr:row>17</xdr:row>
      <xdr:rowOff>1504950</xdr:rowOff>
    </xdr:from>
    <xdr:ext cx="2762250" cy="2000250"/>
    <xdr:pic>
      <xdr:nvPicPr>
        <xdr:cNvPr id="0" name="image79.png" title="Image"/>
        <xdr:cNvPicPr preferRelativeResize="0"/>
      </xdr:nvPicPr>
      <xdr:blipFill>
        <a:blip cstate="print" r:embed="rId65"/>
        <a:stretch>
          <a:fillRect/>
        </a:stretch>
      </xdr:blipFill>
      <xdr:spPr>
        <a:prstGeom prst="rect">
          <a:avLst/>
        </a:prstGeom>
        <a:noFill/>
      </xdr:spPr>
    </xdr:pic>
    <xdr:clientData fLocksWithSheet="0"/>
  </xdr:oneCellAnchor>
  <xdr:oneCellAnchor>
    <xdr:from>
      <xdr:col>5</xdr:col>
      <xdr:colOff>1114425</xdr:colOff>
      <xdr:row>19</xdr:row>
      <xdr:rowOff>38100</xdr:rowOff>
    </xdr:from>
    <xdr:ext cx="2219325" cy="1619250"/>
    <xdr:pic>
      <xdr:nvPicPr>
        <xdr:cNvPr id="0" name="image85.png" title="Image"/>
        <xdr:cNvPicPr preferRelativeResize="0"/>
      </xdr:nvPicPr>
      <xdr:blipFill>
        <a:blip cstate="print" r:embed="rId66"/>
        <a:stretch>
          <a:fillRect/>
        </a:stretch>
      </xdr:blipFill>
      <xdr:spPr>
        <a:prstGeom prst="rect">
          <a:avLst/>
        </a:prstGeom>
        <a:noFill/>
      </xdr:spPr>
    </xdr:pic>
    <xdr:clientData fLocksWithSheet="0"/>
  </xdr:oneCellAnchor>
  <xdr:oneCellAnchor>
    <xdr:from>
      <xdr:col>5</xdr:col>
      <xdr:colOff>781050</xdr:colOff>
      <xdr:row>19</xdr:row>
      <xdr:rowOff>1562100</xdr:rowOff>
    </xdr:from>
    <xdr:ext cx="2886075" cy="2000250"/>
    <xdr:pic>
      <xdr:nvPicPr>
        <xdr:cNvPr id="0" name="image97.png" title="Image"/>
        <xdr:cNvPicPr preferRelativeResize="0"/>
      </xdr:nvPicPr>
      <xdr:blipFill>
        <a:blip cstate="print" r:embed="rId67"/>
        <a:stretch>
          <a:fillRect/>
        </a:stretch>
      </xdr:blipFill>
      <xdr:spPr>
        <a:prstGeom prst="rect">
          <a:avLst/>
        </a:prstGeom>
        <a:noFill/>
      </xdr:spPr>
    </xdr:pic>
    <xdr:clientData fLocksWithSheet="0"/>
  </xdr:oneCellAnchor>
  <xdr:oneCellAnchor>
    <xdr:from>
      <xdr:col>5</xdr:col>
      <xdr:colOff>1104900</xdr:colOff>
      <xdr:row>20</xdr:row>
      <xdr:rowOff>1638300</xdr:rowOff>
    </xdr:from>
    <xdr:ext cx="2809875" cy="1924050"/>
    <xdr:pic>
      <xdr:nvPicPr>
        <xdr:cNvPr id="0" name="image101.png" title="Image"/>
        <xdr:cNvPicPr preferRelativeResize="0"/>
      </xdr:nvPicPr>
      <xdr:blipFill>
        <a:blip cstate="print" r:embed="rId68"/>
        <a:stretch>
          <a:fillRect/>
        </a:stretch>
      </xdr:blipFill>
      <xdr:spPr>
        <a:prstGeom prst="rect">
          <a:avLst/>
        </a:prstGeom>
        <a:noFill/>
      </xdr:spPr>
    </xdr:pic>
    <xdr:clientData fLocksWithSheet="0"/>
  </xdr:oneCellAnchor>
  <xdr:oneCellAnchor>
    <xdr:from>
      <xdr:col>5</xdr:col>
      <xdr:colOff>762000</xdr:colOff>
      <xdr:row>21</xdr:row>
      <xdr:rowOff>1476375</xdr:rowOff>
    </xdr:from>
    <xdr:ext cx="2933700" cy="2047875"/>
    <xdr:pic>
      <xdr:nvPicPr>
        <xdr:cNvPr id="0" name="image91.png" title="Image"/>
        <xdr:cNvPicPr preferRelativeResize="0"/>
      </xdr:nvPicPr>
      <xdr:blipFill>
        <a:blip cstate="print" r:embed="rId69"/>
        <a:stretch>
          <a:fillRect/>
        </a:stretch>
      </xdr:blipFill>
      <xdr:spPr>
        <a:prstGeom prst="rect">
          <a:avLst/>
        </a:prstGeom>
        <a:noFill/>
      </xdr:spPr>
    </xdr:pic>
    <xdr:clientData fLocksWithSheet="0"/>
  </xdr:oneCellAnchor>
  <xdr:oneCellAnchor>
    <xdr:from>
      <xdr:col>5</xdr:col>
      <xdr:colOff>600075</xdr:colOff>
      <xdr:row>22</xdr:row>
      <xdr:rowOff>1504950</xdr:rowOff>
    </xdr:from>
    <xdr:ext cx="3000375" cy="2124075"/>
    <xdr:pic>
      <xdr:nvPicPr>
        <xdr:cNvPr id="0" name="image94.png" title="Image"/>
        <xdr:cNvPicPr preferRelativeResize="0"/>
      </xdr:nvPicPr>
      <xdr:blipFill>
        <a:blip cstate="print" r:embed="rId70"/>
        <a:stretch>
          <a:fillRect/>
        </a:stretch>
      </xdr:blipFill>
      <xdr:spPr>
        <a:prstGeom prst="rect">
          <a:avLst/>
        </a:prstGeom>
        <a:noFill/>
      </xdr:spPr>
    </xdr:pic>
    <xdr:clientData fLocksWithSheet="0"/>
  </xdr:oneCellAnchor>
  <xdr:oneCellAnchor>
    <xdr:from>
      <xdr:col>5</xdr:col>
      <xdr:colOff>866775</xdr:colOff>
      <xdr:row>24</xdr:row>
      <xdr:rowOff>114300</xdr:rowOff>
    </xdr:from>
    <xdr:ext cx="2628900" cy="1857375"/>
    <xdr:pic>
      <xdr:nvPicPr>
        <xdr:cNvPr id="0" name="image107.png" title="Image"/>
        <xdr:cNvPicPr preferRelativeResize="0"/>
      </xdr:nvPicPr>
      <xdr:blipFill>
        <a:blip cstate="print" r:embed="rId71"/>
        <a:stretch>
          <a:fillRect/>
        </a:stretch>
      </xdr:blipFill>
      <xdr:spPr>
        <a:prstGeom prst="rect">
          <a:avLst/>
        </a:prstGeom>
        <a:noFill/>
      </xdr:spPr>
    </xdr:pic>
    <xdr:clientData fLocksWithSheet="0"/>
  </xdr:oneCellAnchor>
  <xdr:oneCellAnchor>
    <xdr:from>
      <xdr:col>5</xdr:col>
      <xdr:colOff>295275</xdr:colOff>
      <xdr:row>24</xdr:row>
      <xdr:rowOff>1838325</xdr:rowOff>
    </xdr:from>
    <xdr:ext cx="3409950" cy="2400300"/>
    <xdr:pic>
      <xdr:nvPicPr>
        <xdr:cNvPr id="0" name="image106.png" title="Image"/>
        <xdr:cNvPicPr preferRelativeResize="0"/>
      </xdr:nvPicPr>
      <xdr:blipFill>
        <a:blip cstate="print" r:embed="rId72"/>
        <a:stretch>
          <a:fillRect/>
        </a:stretch>
      </xdr:blipFill>
      <xdr:spPr>
        <a:prstGeom prst="rect">
          <a:avLst/>
        </a:prstGeom>
        <a:noFill/>
      </xdr:spPr>
    </xdr:pic>
    <xdr:clientData fLocksWithSheet="0"/>
  </xdr:oneCellAnchor>
  <xdr:oneCellAnchor>
    <xdr:from>
      <xdr:col>5</xdr:col>
      <xdr:colOff>781050</xdr:colOff>
      <xdr:row>25</xdr:row>
      <xdr:rowOff>1952625</xdr:rowOff>
    </xdr:from>
    <xdr:ext cx="2886075" cy="2047875"/>
    <xdr:pic>
      <xdr:nvPicPr>
        <xdr:cNvPr id="0" name="image104.png" title="Image"/>
        <xdr:cNvPicPr preferRelativeResize="0"/>
      </xdr:nvPicPr>
      <xdr:blipFill>
        <a:blip cstate="print" r:embed="rId73"/>
        <a:stretch>
          <a:fillRect/>
        </a:stretch>
      </xdr:blipFill>
      <xdr:spPr>
        <a:prstGeom prst="rect">
          <a:avLst/>
        </a:prstGeom>
        <a:noFill/>
      </xdr:spPr>
    </xdr:pic>
    <xdr:clientData fLocksWithSheet="0"/>
  </xdr:oneCellAnchor>
  <xdr:oneCellAnchor>
    <xdr:from>
      <xdr:col>5</xdr:col>
      <xdr:colOff>942975</xdr:colOff>
      <xdr:row>26</xdr:row>
      <xdr:rowOff>1990725</xdr:rowOff>
    </xdr:from>
    <xdr:ext cx="2676525" cy="1857375"/>
    <xdr:pic>
      <xdr:nvPicPr>
        <xdr:cNvPr id="0" name="image109.png" title="Image"/>
        <xdr:cNvPicPr preferRelativeResize="0"/>
      </xdr:nvPicPr>
      <xdr:blipFill>
        <a:blip cstate="print" r:embed="rId74"/>
        <a:stretch>
          <a:fillRect/>
        </a:stretch>
      </xdr:blipFill>
      <xdr:spPr>
        <a:prstGeom prst="rect">
          <a:avLst/>
        </a:prstGeom>
        <a:noFill/>
      </xdr:spPr>
    </xdr:pic>
    <xdr:clientData fLocksWithSheet="0"/>
  </xdr:oneCellAnchor>
  <xdr:oneCellAnchor>
    <xdr:from>
      <xdr:col>5</xdr:col>
      <xdr:colOff>723900</xdr:colOff>
      <xdr:row>27</xdr:row>
      <xdr:rowOff>1990725</xdr:rowOff>
    </xdr:from>
    <xdr:ext cx="2886075" cy="2000250"/>
    <xdr:pic>
      <xdr:nvPicPr>
        <xdr:cNvPr id="0" name="image110.png" title="Image"/>
        <xdr:cNvPicPr preferRelativeResize="0"/>
      </xdr:nvPicPr>
      <xdr:blipFill>
        <a:blip cstate="print" r:embed="rId75"/>
        <a:stretch>
          <a:fillRect/>
        </a:stretch>
      </xdr:blipFill>
      <xdr:spPr>
        <a:prstGeom prst="rect">
          <a:avLst/>
        </a:prstGeom>
        <a:noFill/>
      </xdr:spPr>
    </xdr:pic>
    <xdr:clientData fLocksWithSheet="0"/>
  </xdr:oneCellAnchor>
  <xdr:oneCellAnchor>
    <xdr:from>
      <xdr:col>5</xdr:col>
      <xdr:colOff>581025</xdr:colOff>
      <xdr:row>28</xdr:row>
      <xdr:rowOff>1800225</xdr:rowOff>
    </xdr:from>
    <xdr:ext cx="3209925" cy="2276475"/>
    <xdr:pic>
      <xdr:nvPicPr>
        <xdr:cNvPr id="0" name="image111.png" title="Image"/>
        <xdr:cNvPicPr preferRelativeResize="0"/>
      </xdr:nvPicPr>
      <xdr:blipFill>
        <a:blip cstate="print" r:embed="rId76"/>
        <a:stretch>
          <a:fillRect/>
        </a:stretch>
      </xdr:blipFill>
      <xdr:spPr>
        <a:prstGeom prst="rect">
          <a:avLst/>
        </a:prstGeom>
        <a:noFill/>
      </xdr:spPr>
    </xdr:pic>
    <xdr:clientData fLocksWithSheet="0"/>
  </xdr:oneCellAnchor>
  <xdr:oneCellAnchor>
    <xdr:from>
      <xdr:col>5</xdr:col>
      <xdr:colOff>942975</xdr:colOff>
      <xdr:row>30</xdr:row>
      <xdr:rowOff>47625</xdr:rowOff>
    </xdr:from>
    <xdr:ext cx="2762250" cy="1924050"/>
    <xdr:pic>
      <xdr:nvPicPr>
        <xdr:cNvPr id="0" name="image105.png" title="Image"/>
        <xdr:cNvPicPr preferRelativeResize="0"/>
      </xdr:nvPicPr>
      <xdr:blipFill>
        <a:blip cstate="print" r:embed="rId77"/>
        <a:stretch>
          <a:fillRect/>
        </a:stretch>
      </xdr:blipFill>
      <xdr:spPr>
        <a:prstGeom prst="rect">
          <a:avLst/>
        </a:prstGeom>
        <a:noFill/>
      </xdr:spPr>
    </xdr:pic>
    <xdr:clientData fLocksWithSheet="0"/>
  </xdr:oneCellAnchor>
  <xdr:oneCellAnchor>
    <xdr:from>
      <xdr:col>5</xdr:col>
      <xdr:colOff>781050</xdr:colOff>
      <xdr:row>30</xdr:row>
      <xdr:rowOff>1895475</xdr:rowOff>
    </xdr:from>
    <xdr:ext cx="2886075" cy="2000250"/>
    <xdr:pic>
      <xdr:nvPicPr>
        <xdr:cNvPr id="0" name="image108.png" title="Image"/>
        <xdr:cNvPicPr preferRelativeResize="0"/>
      </xdr:nvPicPr>
      <xdr:blipFill>
        <a:blip cstate="print" r:embed="rId78"/>
        <a:stretch>
          <a:fillRect/>
        </a:stretch>
      </xdr:blipFill>
      <xdr:spPr>
        <a:prstGeom prst="rect">
          <a:avLst/>
        </a:prstGeom>
        <a:noFill/>
      </xdr:spPr>
    </xdr:pic>
    <xdr:clientData fLocksWithSheet="0"/>
  </xdr:oneCellAnchor>
  <xdr:oneCellAnchor>
    <xdr:from>
      <xdr:col>5</xdr:col>
      <xdr:colOff>0</xdr:colOff>
      <xdr:row>65</xdr:row>
      <xdr:rowOff>0</xdr:rowOff>
    </xdr:from>
    <xdr:ext cx="866775" cy="962025"/>
    <xdr:pic>
      <xdr:nvPicPr>
        <xdr:cNvPr id="0" name="image88.png"/>
        <xdr:cNvPicPr preferRelativeResize="0"/>
      </xdr:nvPicPr>
      <xdr:blipFill>
        <a:blip cstate="print" r:embed="rId79"/>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0</xdr:row>
      <xdr:rowOff>0</xdr:rowOff>
    </xdr:from>
    <xdr:ext cx="352425" cy="190500"/>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2981325</xdr:colOff>
      <xdr:row>0</xdr:row>
      <xdr:rowOff>47625</xdr:rowOff>
    </xdr:from>
    <xdr:ext cx="704850" cy="695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3819525</xdr:colOff>
      <xdr:row>0</xdr:row>
      <xdr:rowOff>95250</xdr:rowOff>
    </xdr:from>
    <xdr:ext cx="466725" cy="6000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B34:C35" displayName="Table_1" name="Table_1" id="1">
  <tableColumns count="2">
    <tableColumn name="Column1" id="1"/>
    <tableColumn name="Column2" id="2"/>
  </tableColumns>
  <tableStyleInfo name="BULK Order-style" showColumnStripes="0" showFirstColumn="1" showLastColumn="1" showRowStripes="1"/>
</table>
</file>

<file path=xl/tables/table10.xml><?xml version="1.0" encoding="utf-8"?>
<table xmlns="http://schemas.openxmlformats.org/spreadsheetml/2006/main" headerRowCount="0" ref="AB17:AC17" displayName="Table_10" name="Table_10" id="10">
  <tableColumns count="2">
    <tableColumn name="Column1" id="1"/>
    <tableColumn name="Column2" id="2"/>
  </tableColumns>
  <tableStyleInfo name="Holds PUPE-style 3" showColumnStripes="0" showFirstColumn="1" showLastColumn="1" showRowStripes="1"/>
</table>
</file>

<file path=xl/tables/table11.xml><?xml version="1.0" encoding="utf-8"?>
<table xmlns="http://schemas.openxmlformats.org/spreadsheetml/2006/main" headerRowCount="0" ref="AD17" displayName="Table_11" name="Table_11" id="11">
  <tableColumns count="1">
    <tableColumn name="Column1" id="1"/>
  </tableColumns>
  <tableStyleInfo name="Holds PUPE-style 4" showColumnStripes="0" showFirstColumn="1" showLastColumn="1" showRowStripes="1"/>
</table>
</file>

<file path=xl/tables/table12.xml><?xml version="1.0" encoding="utf-8"?>
<table xmlns="http://schemas.openxmlformats.org/spreadsheetml/2006/main" headerRowCount="0" ref="AB19:AC19" displayName="Table_12" name="Table_12" id="12">
  <tableColumns count="2">
    <tableColumn name="Column1" id="1"/>
    <tableColumn name="Column2" id="2"/>
  </tableColumns>
  <tableStyleInfo name="Holds PUPE-style 5" showColumnStripes="0" showFirstColumn="1" showLastColumn="1" showRowStripes="1"/>
</table>
</file>

<file path=xl/tables/table13.xml><?xml version="1.0" encoding="utf-8"?>
<table xmlns="http://schemas.openxmlformats.org/spreadsheetml/2006/main" headerRowCount="0" ref="AD19" displayName="Table_13" name="Table_13" id="13">
  <tableColumns count="1">
    <tableColumn name="Column1" id="1"/>
  </tableColumns>
  <tableStyleInfo name="Holds PUPE-style 6" showColumnStripes="0" showFirstColumn="1" showLastColumn="1" showRowStripes="1"/>
</table>
</file>

<file path=xl/tables/table14.xml><?xml version="1.0" encoding="utf-8"?>
<table xmlns="http://schemas.openxmlformats.org/spreadsheetml/2006/main" headerRowCount="0" ref="AB26:AC26" displayName="Table_14" name="Table_14" id="14">
  <tableColumns count="2">
    <tableColumn name="Column1" id="1"/>
    <tableColumn name="Column2" id="2"/>
  </tableColumns>
  <tableStyleInfo name="Holds PUPE-style 7" showColumnStripes="0" showFirstColumn="1" showLastColumn="1" showRowStripes="1"/>
</table>
</file>

<file path=xl/tables/table15.xml><?xml version="1.0" encoding="utf-8"?>
<table xmlns="http://schemas.openxmlformats.org/spreadsheetml/2006/main" headerRowCount="0" ref="AD26" displayName="Table_15" name="Table_15" id="15">
  <tableColumns count="1">
    <tableColumn name="Column1" id="1"/>
  </tableColumns>
  <tableStyleInfo name="Holds PUPE-style 8" showColumnStripes="0" showFirstColumn="1" showLastColumn="1" showRowStripes="1"/>
</table>
</file>

<file path=xl/tables/table16.xml><?xml version="1.0" encoding="utf-8"?>
<table xmlns="http://schemas.openxmlformats.org/spreadsheetml/2006/main" headerRowCount="0" ref="AB28:AC28" displayName="Table_16" name="Table_16" id="16">
  <tableColumns count="2">
    <tableColumn name="Column1" id="1"/>
    <tableColumn name="Column2" id="2"/>
  </tableColumns>
  <tableStyleInfo name="Holds PUPE-style 9" showColumnStripes="0" showFirstColumn="1" showLastColumn="1" showRowStripes="1"/>
</table>
</file>

<file path=xl/tables/table17.xml><?xml version="1.0" encoding="utf-8"?>
<table xmlns="http://schemas.openxmlformats.org/spreadsheetml/2006/main" headerRowCount="0" ref="AD28" displayName="Table_17" name="Table_17" id="17">
  <tableColumns count="1">
    <tableColumn name="Column1" id="1"/>
  </tableColumns>
  <tableStyleInfo name="Holds PUPE-style 10" showColumnStripes="0" showFirstColumn="1" showLastColumn="1" showRowStripes="1"/>
</table>
</file>

<file path=xl/tables/table18.xml><?xml version="1.0" encoding="utf-8"?>
<table xmlns="http://schemas.openxmlformats.org/spreadsheetml/2006/main" headerRowCount="0" ref="AB37:AC37" displayName="Table_18" name="Table_18" id="18">
  <tableColumns count="2">
    <tableColumn name="Column1" id="1"/>
    <tableColumn name="Column2" id="2"/>
  </tableColumns>
  <tableStyleInfo name="Holds PUPE-style 11" showColumnStripes="0" showFirstColumn="1" showLastColumn="1" showRowStripes="1"/>
</table>
</file>

<file path=xl/tables/table19.xml><?xml version="1.0" encoding="utf-8"?>
<table xmlns="http://schemas.openxmlformats.org/spreadsheetml/2006/main" headerRowCount="0" ref="AD37" displayName="Table_19" name="Table_19" id="19">
  <tableColumns count="1">
    <tableColumn name="Column1" id="1"/>
  </tableColumns>
  <tableStyleInfo name="Holds PUPE-style 12" showColumnStripes="0" showFirstColumn="1" showLastColumn="1" showRowStripes="1"/>
</table>
</file>

<file path=xl/tables/table2.xml><?xml version="1.0" encoding="utf-8"?>
<table xmlns="http://schemas.openxmlformats.org/spreadsheetml/2006/main" headerRowCount="0" ref="F34:I35" displayName="Table_2" name="Table_2" id="2">
  <tableColumns count="4">
    <tableColumn name="Column1" id="1"/>
    <tableColumn name="Column2" id="2"/>
    <tableColumn name="Column3" id="3"/>
    <tableColumn name="Column4" id="4"/>
  </tableColumns>
  <tableStyleInfo name="BULK Order-style 2" showColumnStripes="0" showFirstColumn="1" showLastColumn="1" showRowStripes="1"/>
</table>
</file>

<file path=xl/tables/table20.xml><?xml version="1.0" encoding="utf-8"?>
<table xmlns="http://schemas.openxmlformats.org/spreadsheetml/2006/main" headerRowCount="0" ref="AB39:AC39" displayName="Table_20" name="Table_20" id="20">
  <tableColumns count="2">
    <tableColumn name="Column1" id="1"/>
    <tableColumn name="Column2" id="2"/>
  </tableColumns>
  <tableStyleInfo name="Holds PUPE-style 13" showColumnStripes="0" showFirstColumn="1" showLastColumn="1" showRowStripes="1"/>
</table>
</file>

<file path=xl/tables/table21.xml><?xml version="1.0" encoding="utf-8"?>
<table xmlns="http://schemas.openxmlformats.org/spreadsheetml/2006/main" headerRowCount="0" ref="AD39" displayName="Table_21" name="Table_21" id="21">
  <tableColumns count="1">
    <tableColumn name="Column1" id="1"/>
  </tableColumns>
  <tableStyleInfo name="Holds PUPE-style 14" showColumnStripes="0" showFirstColumn="1" showLastColumn="1" showRowStripes="1"/>
</table>
</file>

<file path=xl/tables/table22.xml><?xml version="1.0" encoding="utf-8"?>
<table xmlns="http://schemas.openxmlformats.org/spreadsheetml/2006/main" headerRowCount="0" ref="AB41:AC41" displayName="Table_22" name="Table_22" id="22">
  <tableColumns count="2">
    <tableColumn name="Column1" id="1"/>
    <tableColumn name="Column2" id="2"/>
  </tableColumns>
  <tableStyleInfo name="Holds PUPE-style 15" showColumnStripes="0" showFirstColumn="1" showLastColumn="1" showRowStripes="1"/>
</table>
</file>

<file path=xl/tables/table23.xml><?xml version="1.0" encoding="utf-8"?>
<table xmlns="http://schemas.openxmlformats.org/spreadsheetml/2006/main" headerRowCount="0" ref="AD41" displayName="Table_23" name="Table_23" id="23">
  <tableColumns count="1">
    <tableColumn name="Column1" id="1"/>
  </tableColumns>
  <tableStyleInfo name="Holds PUPE-style 16" showColumnStripes="0" showFirstColumn="1" showLastColumn="1" showRowStripes="1"/>
</table>
</file>

<file path=xl/tables/table24.xml><?xml version="1.0" encoding="utf-8"?>
<table xmlns="http://schemas.openxmlformats.org/spreadsheetml/2006/main" headerRowCount="0" ref="AB48:AC48" displayName="Table_24" name="Table_24" id="24">
  <tableColumns count="2">
    <tableColumn name="Column1" id="1"/>
    <tableColumn name="Column2" id="2"/>
  </tableColumns>
  <tableStyleInfo name="Holds PUPE-style 17" showColumnStripes="0" showFirstColumn="1" showLastColumn="1" showRowStripes="1"/>
</table>
</file>

<file path=xl/tables/table25.xml><?xml version="1.0" encoding="utf-8"?>
<table xmlns="http://schemas.openxmlformats.org/spreadsheetml/2006/main" headerRowCount="0" ref="AD48" displayName="Table_25" name="Table_25" id="25">
  <tableColumns count="1">
    <tableColumn name="Column1" id="1"/>
  </tableColumns>
  <tableStyleInfo name="Holds PUPE-style 18" showColumnStripes="0" showFirstColumn="1" showLastColumn="1" showRowStripes="1"/>
</table>
</file>

<file path=xl/tables/table26.xml><?xml version="1.0" encoding="utf-8"?>
<table xmlns="http://schemas.openxmlformats.org/spreadsheetml/2006/main" headerRowCount="0" ref="AB50:AC50" displayName="Table_26" name="Table_26" id="26">
  <tableColumns count="2">
    <tableColumn name="Column1" id="1"/>
    <tableColumn name="Column2" id="2"/>
  </tableColumns>
  <tableStyleInfo name="Holds PUPE-style 19" showColumnStripes="0" showFirstColumn="1" showLastColumn="1" showRowStripes="1"/>
</table>
</file>

<file path=xl/tables/table27.xml><?xml version="1.0" encoding="utf-8"?>
<table xmlns="http://schemas.openxmlformats.org/spreadsheetml/2006/main" headerRowCount="0" ref="AD50" displayName="Table_27" name="Table_27" id="27">
  <tableColumns count="1">
    <tableColumn name="Column1" id="1"/>
  </tableColumns>
  <tableStyleInfo name="Holds PUPE-style 20" showColumnStripes="0" showFirstColumn="1" showLastColumn="1" showRowStripes="1"/>
</table>
</file>

<file path=xl/tables/table28.xml><?xml version="1.0" encoding="utf-8"?>
<table xmlns="http://schemas.openxmlformats.org/spreadsheetml/2006/main" headerRowCount="0" ref="AB52:AC52" displayName="Table_28" name="Table_28" id="28">
  <tableColumns count="2">
    <tableColumn name="Column1" id="1"/>
    <tableColumn name="Column2" id="2"/>
  </tableColumns>
  <tableStyleInfo name="Holds PUPE-style 21" showColumnStripes="0" showFirstColumn="1" showLastColumn="1" showRowStripes="1"/>
</table>
</file>

<file path=xl/tables/table29.xml><?xml version="1.0" encoding="utf-8"?>
<table xmlns="http://schemas.openxmlformats.org/spreadsheetml/2006/main" headerRowCount="0" ref="AD52" displayName="Table_29" name="Table_29" id="29">
  <tableColumns count="1">
    <tableColumn name="Column1" id="1"/>
  </tableColumns>
  <tableStyleInfo name="Holds PUPE-style 22" showColumnStripes="0" showFirstColumn="1" showLastColumn="1" showRowStripes="1"/>
</table>
</file>

<file path=xl/tables/table3.xml><?xml version="1.0" encoding="utf-8"?>
<table xmlns="http://schemas.openxmlformats.org/spreadsheetml/2006/main" headerRowCount="0" ref="J34:L35" displayName="Table_3" name="Table_3" id="3">
  <tableColumns count="3">
    <tableColumn name="Column1" id="1"/>
    <tableColumn name="Column2" id="2"/>
    <tableColumn name="Column3" id="3"/>
  </tableColumns>
  <tableStyleInfo name="BULK Order-style 3" showColumnStripes="0" showFirstColumn="1" showLastColumn="1" showRowStripes="1"/>
</table>
</file>

<file path=xl/tables/table30.xml><?xml version="1.0" encoding="utf-8"?>
<table xmlns="http://schemas.openxmlformats.org/spreadsheetml/2006/main" headerRowCount="0" ref="AB54:AC54" displayName="Table_30" name="Table_30" id="30">
  <tableColumns count="2">
    <tableColumn name="Column1" id="1"/>
    <tableColumn name="Column2" id="2"/>
  </tableColumns>
  <tableStyleInfo name="Holds PUPE-style 23" showColumnStripes="0" showFirstColumn="1" showLastColumn="1" showRowStripes="1"/>
</table>
</file>

<file path=xl/tables/table31.xml><?xml version="1.0" encoding="utf-8"?>
<table xmlns="http://schemas.openxmlformats.org/spreadsheetml/2006/main" headerRowCount="0" ref="AD54" displayName="Table_31" name="Table_31" id="31">
  <tableColumns count="1">
    <tableColumn name="Column1" id="1"/>
  </tableColumns>
  <tableStyleInfo name="Holds PUPE-style 24" showColumnStripes="0" showFirstColumn="1" showLastColumn="1" showRowStripes="1"/>
</table>
</file>

<file path=xl/tables/table32.xml><?xml version="1.0" encoding="utf-8"?>
<table xmlns="http://schemas.openxmlformats.org/spreadsheetml/2006/main" headerRowCount="0" ref="AB56:AC56" displayName="Table_32" name="Table_32" id="32">
  <tableColumns count="2">
    <tableColumn name="Column1" id="1"/>
    <tableColumn name="Column2" id="2"/>
  </tableColumns>
  <tableStyleInfo name="Holds PUPE-style 25" showColumnStripes="0" showFirstColumn="1" showLastColumn="1" showRowStripes="1"/>
</table>
</file>

<file path=xl/tables/table33.xml><?xml version="1.0" encoding="utf-8"?>
<table xmlns="http://schemas.openxmlformats.org/spreadsheetml/2006/main" headerRowCount="0" ref="AD56" displayName="Table_33" name="Table_33" id="33">
  <tableColumns count="1">
    <tableColumn name="Column1" id="1"/>
  </tableColumns>
  <tableStyleInfo name="Holds PUPE-style 26" showColumnStripes="0" showFirstColumn="1" showLastColumn="1" showRowStripes="1"/>
</table>
</file>

<file path=xl/tables/table34.xml><?xml version="1.0" encoding="utf-8"?>
<table xmlns="http://schemas.openxmlformats.org/spreadsheetml/2006/main" headerRowCount="0" ref="AB58:AC58" displayName="Table_34" name="Table_34" id="34">
  <tableColumns count="2">
    <tableColumn name="Column1" id="1"/>
    <tableColumn name="Column2" id="2"/>
  </tableColumns>
  <tableStyleInfo name="Holds PUPE-style 27" showColumnStripes="0" showFirstColumn="1" showLastColumn="1" showRowStripes="1"/>
</table>
</file>

<file path=xl/tables/table35.xml><?xml version="1.0" encoding="utf-8"?>
<table xmlns="http://schemas.openxmlformats.org/spreadsheetml/2006/main" headerRowCount="0" ref="AD58" displayName="Table_35" name="Table_35" id="35">
  <tableColumns count="1">
    <tableColumn name="Column1" id="1"/>
  </tableColumns>
  <tableStyleInfo name="Holds PUPE-style 28" showColumnStripes="0" showFirstColumn="1" showLastColumn="1" showRowStripes="1"/>
</table>
</file>

<file path=xl/tables/table36.xml><?xml version="1.0" encoding="utf-8"?>
<table xmlns="http://schemas.openxmlformats.org/spreadsheetml/2006/main" headerRowCount="0" ref="AB60:AC60" displayName="Table_36" name="Table_36" id="36">
  <tableColumns count="2">
    <tableColumn name="Column1" id="1"/>
    <tableColumn name="Column2" id="2"/>
  </tableColumns>
  <tableStyleInfo name="Holds PUPE-style 29" showColumnStripes="0" showFirstColumn="1" showLastColumn="1" showRowStripes="1"/>
</table>
</file>

<file path=xl/tables/table37.xml><?xml version="1.0" encoding="utf-8"?>
<table xmlns="http://schemas.openxmlformats.org/spreadsheetml/2006/main" headerRowCount="0" ref="AD60" displayName="Table_37" name="Table_37" id="37">
  <tableColumns count="1">
    <tableColumn name="Column1" id="1"/>
  </tableColumns>
  <tableStyleInfo name="Holds PUPE-style 30" showColumnStripes="0" showFirstColumn="1" showLastColumn="1" showRowStripes="1"/>
</table>
</file>

<file path=xl/tables/table38.xml><?xml version="1.0" encoding="utf-8"?>
<table xmlns="http://schemas.openxmlformats.org/spreadsheetml/2006/main" headerRowCount="0" ref="AB67:AC67" displayName="Table_38" name="Table_38" id="38">
  <tableColumns count="2">
    <tableColumn name="Column1" id="1"/>
    <tableColumn name="Column2" id="2"/>
  </tableColumns>
  <tableStyleInfo name="Holds PUPE-style 31" showColumnStripes="0" showFirstColumn="1" showLastColumn="1" showRowStripes="1"/>
</table>
</file>

<file path=xl/tables/table39.xml><?xml version="1.0" encoding="utf-8"?>
<table xmlns="http://schemas.openxmlformats.org/spreadsheetml/2006/main" headerRowCount="0" ref="AD67" displayName="Table_39" name="Table_39" id="39">
  <tableColumns count="1">
    <tableColumn name="Column1" id="1"/>
  </tableColumns>
  <tableStyleInfo name="Holds PUPE-style 32" showColumnStripes="0" showFirstColumn="1" showLastColumn="1" showRowStripes="1"/>
</table>
</file>

<file path=xl/tables/table4.xml><?xml version="1.0" encoding="utf-8"?>
<table xmlns="http://schemas.openxmlformats.org/spreadsheetml/2006/main" headerRowCount="0" ref="AG34" displayName="Table_4" name="Table_4" id="4">
  <tableColumns count="1">
    <tableColumn name="Column1" id="1"/>
  </tableColumns>
  <tableStyleInfo name="BULK Order-style 4" showColumnStripes="0" showFirstColumn="1" showLastColumn="1" showRowStripes="1"/>
</table>
</file>

<file path=xl/tables/table40.xml><?xml version="1.0" encoding="utf-8"?>
<table xmlns="http://schemas.openxmlformats.org/spreadsheetml/2006/main" headerRowCount="0" ref="AB69:AC69" displayName="Table_40" name="Table_40" id="40">
  <tableColumns count="2">
    <tableColumn name="Column1" id="1"/>
    <tableColumn name="Column2" id="2"/>
  </tableColumns>
  <tableStyleInfo name="Holds PUPE-style 33" showColumnStripes="0" showFirstColumn="1" showLastColumn="1" showRowStripes="1"/>
</table>
</file>

<file path=xl/tables/table41.xml><?xml version="1.0" encoding="utf-8"?>
<table xmlns="http://schemas.openxmlformats.org/spreadsheetml/2006/main" headerRowCount="0" ref="AD69" displayName="Table_41" name="Table_41" id="41">
  <tableColumns count="1">
    <tableColumn name="Column1" id="1"/>
  </tableColumns>
  <tableStyleInfo name="Holds PUPE-style 34" showColumnStripes="0" showFirstColumn="1" showLastColumn="1" showRowStripes="1"/>
</table>
</file>

<file path=xl/tables/table42.xml><?xml version="1.0" encoding="utf-8"?>
<table xmlns="http://schemas.openxmlformats.org/spreadsheetml/2006/main" headerRowCount="0" ref="AB71:AC71" displayName="Table_42" name="Table_42" id="42">
  <tableColumns count="2">
    <tableColumn name="Column1" id="1"/>
    <tableColumn name="Column2" id="2"/>
  </tableColumns>
  <tableStyleInfo name="Holds PUPE-style 35" showColumnStripes="0" showFirstColumn="1" showLastColumn="1" showRowStripes="1"/>
</table>
</file>

<file path=xl/tables/table43.xml><?xml version="1.0" encoding="utf-8"?>
<table xmlns="http://schemas.openxmlformats.org/spreadsheetml/2006/main" headerRowCount="0" ref="AD71" displayName="Table_43" name="Table_43" id="43">
  <tableColumns count="1">
    <tableColumn name="Column1" id="1"/>
  </tableColumns>
  <tableStyleInfo name="Holds PUPE-style 36" showColumnStripes="0" showFirstColumn="1" showLastColumn="1" showRowStripes="1"/>
</table>
</file>

<file path=xl/tables/table44.xml><?xml version="1.0" encoding="utf-8"?>
<table xmlns="http://schemas.openxmlformats.org/spreadsheetml/2006/main" headerRowCount="0" ref="AB73:AC73" displayName="Table_44" name="Table_44" id="44">
  <tableColumns count="2">
    <tableColumn name="Column1" id="1"/>
    <tableColumn name="Column2" id="2"/>
  </tableColumns>
  <tableStyleInfo name="Holds PUPE-style 37" showColumnStripes="0" showFirstColumn="1" showLastColumn="1" showRowStripes="1"/>
</table>
</file>

<file path=xl/tables/table45.xml><?xml version="1.0" encoding="utf-8"?>
<table xmlns="http://schemas.openxmlformats.org/spreadsheetml/2006/main" headerRowCount="0" ref="AD73" displayName="Table_45" name="Table_45" id="45">
  <tableColumns count="1">
    <tableColumn name="Column1" id="1"/>
  </tableColumns>
  <tableStyleInfo name="Holds PUPE-style 38" showColumnStripes="0" showFirstColumn="1" showLastColumn="1" showRowStripes="1"/>
</table>
</file>

<file path=xl/tables/table46.xml><?xml version="1.0" encoding="utf-8"?>
<table xmlns="http://schemas.openxmlformats.org/spreadsheetml/2006/main" headerRowCount="0" ref="AB75:AC75" displayName="Table_46" name="Table_46" id="46">
  <tableColumns count="2">
    <tableColumn name="Column1" id="1"/>
    <tableColumn name="Column2" id="2"/>
  </tableColumns>
  <tableStyleInfo name="Holds PUPE-style 39" showColumnStripes="0" showFirstColumn="1" showLastColumn="1" showRowStripes="1"/>
</table>
</file>

<file path=xl/tables/table47.xml><?xml version="1.0" encoding="utf-8"?>
<table xmlns="http://schemas.openxmlformats.org/spreadsheetml/2006/main" headerRowCount="0" ref="AD75" displayName="Table_47" name="Table_47" id="47">
  <tableColumns count="1">
    <tableColumn name="Column1" id="1"/>
  </tableColumns>
  <tableStyleInfo name="Holds PUPE-style 40" showColumnStripes="0" showFirstColumn="1" showLastColumn="1" showRowStripes="1"/>
</table>
</file>

<file path=xl/tables/table48.xml><?xml version="1.0" encoding="utf-8"?>
<table xmlns="http://schemas.openxmlformats.org/spreadsheetml/2006/main" headerRowCount="0" ref="AB77:AC77" displayName="Table_48" name="Table_48" id="48">
  <tableColumns count="2">
    <tableColumn name="Column1" id="1"/>
    <tableColumn name="Column2" id="2"/>
  </tableColumns>
  <tableStyleInfo name="Holds PUPE-style 41" showColumnStripes="0" showFirstColumn="1" showLastColumn="1" showRowStripes="1"/>
</table>
</file>

<file path=xl/tables/table49.xml><?xml version="1.0" encoding="utf-8"?>
<table xmlns="http://schemas.openxmlformats.org/spreadsheetml/2006/main" headerRowCount="0" ref="AD77" displayName="Table_49" name="Table_49" id="49">
  <tableColumns count="1">
    <tableColumn name="Column1" id="1"/>
  </tableColumns>
  <tableStyleInfo name="Holds PUPE-style 42" showColumnStripes="0" showFirstColumn="1" showLastColumn="1" showRowStripes="1"/>
</table>
</file>

<file path=xl/tables/table5.xml><?xml version="1.0" encoding="utf-8"?>
<table xmlns="http://schemas.openxmlformats.org/spreadsheetml/2006/main" headerRowCount="0" ref="B36" displayName="Table_5" name="Table_5" id="5">
  <tableColumns count="1">
    <tableColumn name="Column1" id="1"/>
  </tableColumns>
  <tableStyleInfo name="BULK Order-style 5" showColumnStripes="0" showFirstColumn="1" showLastColumn="1" showRowStripes="1"/>
</table>
</file>

<file path=xl/tables/table50.xml><?xml version="1.0" encoding="utf-8"?>
<table xmlns="http://schemas.openxmlformats.org/spreadsheetml/2006/main" headerRowCount="0" ref="AB79:AC79" displayName="Table_50" name="Table_50" id="50">
  <tableColumns count="2">
    <tableColumn name="Column1" id="1"/>
    <tableColumn name="Column2" id="2"/>
  </tableColumns>
  <tableStyleInfo name="Holds PUPE-style 43" showColumnStripes="0" showFirstColumn="1" showLastColumn="1" showRowStripes="1"/>
</table>
</file>

<file path=xl/tables/table51.xml><?xml version="1.0" encoding="utf-8"?>
<table xmlns="http://schemas.openxmlformats.org/spreadsheetml/2006/main" headerRowCount="0" ref="AD79" displayName="Table_51" name="Table_51" id="51">
  <tableColumns count="1">
    <tableColumn name="Column1" id="1"/>
  </tableColumns>
  <tableStyleInfo name="Holds PUPE-style 44" showColumnStripes="0" showFirstColumn="1" showLastColumn="1" showRowStripes="1"/>
</table>
</file>

<file path=xl/tables/table52.xml><?xml version="1.0" encoding="utf-8"?>
<table xmlns="http://schemas.openxmlformats.org/spreadsheetml/2006/main" headerRowCount="0" ref="AB81:AC81" displayName="Table_52" name="Table_52" id="52">
  <tableColumns count="2">
    <tableColumn name="Column1" id="1"/>
    <tableColumn name="Column2" id="2"/>
  </tableColumns>
  <tableStyleInfo name="Holds PUPE-style 45" showColumnStripes="0" showFirstColumn="1" showLastColumn="1" showRowStripes="1"/>
</table>
</file>

<file path=xl/tables/table53.xml><?xml version="1.0" encoding="utf-8"?>
<table xmlns="http://schemas.openxmlformats.org/spreadsheetml/2006/main" headerRowCount="0" ref="AD81" displayName="Table_53" name="Table_53" id="53">
  <tableColumns count="1">
    <tableColumn name="Column1" id="1"/>
  </tableColumns>
  <tableStyleInfo name="Holds PUPE-style 46" showColumnStripes="0" showFirstColumn="1" showLastColumn="1" showRowStripes="1"/>
</table>
</file>

<file path=xl/tables/table54.xml><?xml version="1.0" encoding="utf-8"?>
<table xmlns="http://schemas.openxmlformats.org/spreadsheetml/2006/main" headerRowCount="0" ref="AB83:AC83" displayName="Table_54" name="Table_54" id="54">
  <tableColumns count="2">
    <tableColumn name="Column1" id="1"/>
    <tableColumn name="Column2" id="2"/>
  </tableColumns>
  <tableStyleInfo name="Holds PUPE-style 47" showColumnStripes="0" showFirstColumn="1" showLastColumn="1" showRowStripes="1"/>
</table>
</file>

<file path=xl/tables/table55.xml><?xml version="1.0" encoding="utf-8"?>
<table xmlns="http://schemas.openxmlformats.org/spreadsheetml/2006/main" headerRowCount="0" ref="AD83" displayName="Table_55" name="Table_55" id="55">
  <tableColumns count="1">
    <tableColumn name="Column1" id="1"/>
  </tableColumns>
  <tableStyleInfo name="Holds PUPE-style 48" showColumnStripes="0" showFirstColumn="1" showLastColumn="1" showRowStripes="1"/>
</table>
</file>

<file path=xl/tables/table56.xml><?xml version="1.0" encoding="utf-8"?>
<table xmlns="http://schemas.openxmlformats.org/spreadsheetml/2006/main" headerRowCount="0" ref="AB94:AC94" displayName="Table_56" name="Table_56" id="56">
  <tableColumns count="2">
    <tableColumn name="Column1" id="1"/>
    <tableColumn name="Column2" id="2"/>
  </tableColumns>
  <tableStyleInfo name="Holds PUPE-style 49" showColumnStripes="0" showFirstColumn="1" showLastColumn="1" showRowStripes="1"/>
</table>
</file>

<file path=xl/tables/table57.xml><?xml version="1.0" encoding="utf-8"?>
<table xmlns="http://schemas.openxmlformats.org/spreadsheetml/2006/main" headerRowCount="0" ref="AD94" displayName="Table_57" name="Table_57" id="57">
  <tableColumns count="1">
    <tableColumn name="Column1" id="1"/>
  </tableColumns>
  <tableStyleInfo name="Holds PUPE-style 50" showColumnStripes="0" showFirstColumn="1" showLastColumn="1" showRowStripes="1"/>
</table>
</file>

<file path=xl/tables/table58.xml><?xml version="1.0" encoding="utf-8"?>
<table xmlns="http://schemas.openxmlformats.org/spreadsheetml/2006/main" headerRowCount="0" ref="AB96:AC96" displayName="Table_58" name="Table_58" id="58">
  <tableColumns count="2">
    <tableColumn name="Column1" id="1"/>
    <tableColumn name="Column2" id="2"/>
  </tableColumns>
  <tableStyleInfo name="Holds PUPE-style 51" showColumnStripes="0" showFirstColumn="1" showLastColumn="1" showRowStripes="1"/>
</table>
</file>

<file path=xl/tables/table59.xml><?xml version="1.0" encoding="utf-8"?>
<table xmlns="http://schemas.openxmlformats.org/spreadsheetml/2006/main" headerRowCount="0" ref="AD96" displayName="Table_59" name="Table_59" id="59">
  <tableColumns count="1">
    <tableColumn name="Column1" id="1"/>
  </tableColumns>
  <tableStyleInfo name="Holds PUPE-style 52" showColumnStripes="0" showFirstColumn="1" showLastColumn="1" showRowStripes="1"/>
</table>
</file>

<file path=xl/tables/table6.xml><?xml version="1.0" encoding="utf-8"?>
<table xmlns="http://schemas.openxmlformats.org/spreadsheetml/2006/main" headerRowCount="0" ref="F36:I36" displayName="Table_6" name="Table_6" id="6">
  <tableColumns count="4">
    <tableColumn name="Column1" id="1"/>
    <tableColumn name="Column2" id="2"/>
    <tableColumn name="Column3" id="3"/>
    <tableColumn name="Column4" id="4"/>
  </tableColumns>
  <tableStyleInfo name="BULK Order-style 6" showColumnStripes="0" showFirstColumn="1" showLastColumn="1" showRowStripes="1"/>
</table>
</file>

<file path=xl/tables/table60.xml><?xml version="1.0" encoding="utf-8"?>
<table xmlns="http://schemas.openxmlformats.org/spreadsheetml/2006/main" headerRowCount="0" ref="AB99:AC99" displayName="Table_60" name="Table_60" id="60">
  <tableColumns count="2">
    <tableColumn name="Column1" id="1"/>
    <tableColumn name="Column2" id="2"/>
  </tableColumns>
  <tableStyleInfo name="Holds PUPE-style 53" showColumnStripes="0" showFirstColumn="1" showLastColumn="1" showRowStripes="1"/>
</table>
</file>

<file path=xl/tables/table61.xml><?xml version="1.0" encoding="utf-8"?>
<table xmlns="http://schemas.openxmlformats.org/spreadsheetml/2006/main" headerRowCount="0" ref="AD99" displayName="Table_61" name="Table_61" id="61">
  <tableColumns count="1">
    <tableColumn name="Column1" id="1"/>
  </tableColumns>
  <tableStyleInfo name="Holds PUPE-style 54" showColumnStripes="0" showFirstColumn="1" showLastColumn="1" showRowStripes="1"/>
</table>
</file>

<file path=xl/tables/table62.xml><?xml version="1.0" encoding="utf-8"?>
<table xmlns="http://schemas.openxmlformats.org/spreadsheetml/2006/main" headerRowCount="0" ref="AB100:AC100" displayName="Table_62" name="Table_62" id="62">
  <tableColumns count="2">
    <tableColumn name="Column1" id="1"/>
    <tableColumn name="Column2" id="2"/>
  </tableColumns>
  <tableStyleInfo name="Holds PUPE-style 55" showColumnStripes="0" showFirstColumn="1" showLastColumn="1" showRowStripes="1"/>
</table>
</file>

<file path=xl/tables/table63.xml><?xml version="1.0" encoding="utf-8"?>
<table xmlns="http://schemas.openxmlformats.org/spreadsheetml/2006/main" headerRowCount="0" ref="AD100" displayName="Table_63" name="Table_63" id="63">
  <tableColumns count="1">
    <tableColumn name="Column1" id="1"/>
  </tableColumns>
  <tableStyleInfo name="Holds PUPE-style 56" showColumnStripes="0" showFirstColumn="1" showLastColumn="1" showRowStripes="1"/>
</table>
</file>

<file path=xl/tables/table64.xml><?xml version="1.0" encoding="utf-8"?>
<table xmlns="http://schemas.openxmlformats.org/spreadsheetml/2006/main" headerRowCount="0" ref="AB101:AC101" displayName="Table_64" name="Table_64" id="64">
  <tableColumns count="2">
    <tableColumn name="Column1" id="1"/>
    <tableColumn name="Column2" id="2"/>
  </tableColumns>
  <tableStyleInfo name="Holds PUPE-style 57" showColumnStripes="0" showFirstColumn="1" showLastColumn="1" showRowStripes="1"/>
</table>
</file>

<file path=xl/tables/table65.xml><?xml version="1.0" encoding="utf-8"?>
<table xmlns="http://schemas.openxmlformats.org/spreadsheetml/2006/main" headerRowCount="0" ref="AD101" displayName="Table_65" name="Table_65" id="65">
  <tableColumns count="1">
    <tableColumn name="Column1" id="1"/>
  </tableColumns>
  <tableStyleInfo name="Holds PUPE-style 58" showColumnStripes="0" showFirstColumn="1" showLastColumn="1" showRowStripes="1"/>
</table>
</file>

<file path=xl/tables/table66.xml><?xml version="1.0" encoding="utf-8"?>
<table xmlns="http://schemas.openxmlformats.org/spreadsheetml/2006/main" headerRowCount="0" ref="AB102:AC102" displayName="Table_66" name="Table_66" id="66">
  <tableColumns count="2">
    <tableColumn name="Column1" id="1"/>
    <tableColumn name="Column2" id="2"/>
  </tableColumns>
  <tableStyleInfo name="Holds PUPE-style 59" showColumnStripes="0" showFirstColumn="1" showLastColumn="1" showRowStripes="1"/>
</table>
</file>

<file path=xl/tables/table67.xml><?xml version="1.0" encoding="utf-8"?>
<table xmlns="http://schemas.openxmlformats.org/spreadsheetml/2006/main" headerRowCount="0" ref="AD102" displayName="Table_67" name="Table_67" id="67">
  <tableColumns count="1">
    <tableColumn name="Column1" id="1"/>
  </tableColumns>
  <tableStyleInfo name="Holds PUPE-style 60" showColumnStripes="0" showFirstColumn="1" showLastColumn="1" showRowStripes="1"/>
</table>
</file>

<file path=xl/tables/table68.xml><?xml version="1.0" encoding="utf-8"?>
<table xmlns="http://schemas.openxmlformats.org/spreadsheetml/2006/main" headerRowCount="0" ref="B107:C107" displayName="Table_68" name="Table_68" id="68">
  <tableColumns count="2">
    <tableColumn name="Column1" id="1"/>
    <tableColumn name="Column2" id="2"/>
  </tableColumns>
  <tableStyleInfo name="Holds PUPE-style 61" showColumnStripes="0" showFirstColumn="1" showLastColumn="1" showRowStripes="1"/>
</table>
</file>

<file path=xl/tables/table69.xml><?xml version="1.0" encoding="utf-8"?>
<table xmlns="http://schemas.openxmlformats.org/spreadsheetml/2006/main" headerRowCount="0" ref="G107:J107" displayName="Table_69" name="Table_69" id="69">
  <tableColumns count="4">
    <tableColumn name="Column1" id="1"/>
    <tableColumn name="Column2" id="2"/>
    <tableColumn name="Column3" id="3"/>
    <tableColumn name="Column4" id="4"/>
  </tableColumns>
  <tableStyleInfo name="Holds PUPE-style 62" showColumnStripes="0" showFirstColumn="1" showLastColumn="1" showRowStripes="1"/>
</table>
</file>

<file path=xl/tables/table7.xml><?xml version="1.0" encoding="utf-8"?>
<table xmlns="http://schemas.openxmlformats.org/spreadsheetml/2006/main" headerRowCount="0" ref="J36:L36" displayName="Table_7" name="Table_7" id="7">
  <tableColumns count="3">
    <tableColumn name="Column1" id="1"/>
    <tableColumn name="Column2" id="2"/>
    <tableColumn name="Column3" id="3"/>
  </tableColumns>
  <tableStyleInfo name="BULK Order-style 7" showColumnStripes="0" showFirstColumn="1" showLastColumn="1" showRowStripes="1"/>
</table>
</file>

<file path=xl/tables/table70.xml><?xml version="1.0" encoding="utf-8"?>
<table xmlns="http://schemas.openxmlformats.org/spreadsheetml/2006/main" headerRowCount="0" ref="K107:L107" displayName="Table_70" name="Table_70" id="70">
  <tableColumns count="2">
    <tableColumn name="Column1" id="1"/>
    <tableColumn name="Column2" id="2"/>
  </tableColumns>
  <tableStyleInfo name="Holds PUPE-style 63" showColumnStripes="0" showFirstColumn="1" showLastColumn="1" showRowStripes="1"/>
</table>
</file>

<file path=xl/tables/table71.xml><?xml version="1.0" encoding="utf-8"?>
<table xmlns="http://schemas.openxmlformats.org/spreadsheetml/2006/main" headerRowCount="0" ref="AF107:AG107" displayName="Table_71" name="Table_71" id="71">
  <tableColumns count="2">
    <tableColumn name="Column1" id="1"/>
    <tableColumn name="Column2" id="2"/>
  </tableColumns>
  <tableStyleInfo name="Holds PUPE-style 64" showColumnStripes="0" showFirstColumn="1" showLastColumn="1" showRowStripes="1"/>
</table>
</file>

<file path=xl/tables/table72.xml><?xml version="1.0" encoding="utf-8"?>
<table xmlns="http://schemas.openxmlformats.org/spreadsheetml/2006/main" headerRowCount="0" ref="AB110:AC110" displayName="Table_72" name="Table_72" id="72">
  <tableColumns count="2">
    <tableColumn name="Column1" id="1"/>
    <tableColumn name="Column2" id="2"/>
  </tableColumns>
  <tableStyleInfo name="Holds PUPE-style 65" showColumnStripes="0" showFirstColumn="1" showLastColumn="1" showRowStripes="1"/>
</table>
</file>

<file path=xl/tables/table73.xml><?xml version="1.0" encoding="utf-8"?>
<table xmlns="http://schemas.openxmlformats.org/spreadsheetml/2006/main" headerRowCount="0" ref="AD110" displayName="Table_73" name="Table_73" id="73">
  <tableColumns count="1">
    <tableColumn name="Column1" id="1"/>
  </tableColumns>
  <tableStyleInfo name="Holds PUPE-style 66" showColumnStripes="0" showFirstColumn="1" showLastColumn="1" showRowStripes="1"/>
</table>
</file>

<file path=xl/tables/table74.xml><?xml version="1.0" encoding="utf-8"?>
<table xmlns="http://schemas.openxmlformats.org/spreadsheetml/2006/main" headerRowCount="0" ref="AB112:AC112" displayName="Table_74" name="Table_74" id="74">
  <tableColumns count="2">
    <tableColumn name="Column1" id="1"/>
    <tableColumn name="Column2" id="2"/>
  </tableColumns>
  <tableStyleInfo name="Holds PUPE-style 67" showColumnStripes="0" showFirstColumn="1" showLastColumn="1" showRowStripes="1"/>
</table>
</file>

<file path=xl/tables/table75.xml><?xml version="1.0" encoding="utf-8"?>
<table xmlns="http://schemas.openxmlformats.org/spreadsheetml/2006/main" headerRowCount="0" ref="AD112" displayName="Table_75" name="Table_75" id="75">
  <tableColumns count="1">
    <tableColumn name="Column1" id="1"/>
  </tableColumns>
  <tableStyleInfo name="Holds PUPE-style 68" showColumnStripes="0" showFirstColumn="1" showLastColumn="1" showRowStripes="1"/>
</table>
</file>

<file path=xl/tables/table76.xml><?xml version="1.0" encoding="utf-8"?>
<table xmlns="http://schemas.openxmlformats.org/spreadsheetml/2006/main" headerRowCount="0" ref="AB114:AC114" displayName="Table_76" name="Table_76" id="76">
  <tableColumns count="2">
    <tableColumn name="Column1" id="1"/>
    <tableColumn name="Column2" id="2"/>
  </tableColumns>
  <tableStyleInfo name="Holds PUPE-style 69" showColumnStripes="0" showFirstColumn="1" showLastColumn="1" showRowStripes="1"/>
</table>
</file>

<file path=xl/tables/table77.xml><?xml version="1.0" encoding="utf-8"?>
<table xmlns="http://schemas.openxmlformats.org/spreadsheetml/2006/main" headerRowCount="0" ref="AD114" displayName="Table_77" name="Table_77" id="77">
  <tableColumns count="1">
    <tableColumn name="Column1" id="1"/>
  </tableColumns>
  <tableStyleInfo name="Holds PUPE-style 70" showColumnStripes="0" showFirstColumn="1" showLastColumn="1" showRowStripes="1"/>
</table>
</file>

<file path=xl/tables/table78.xml><?xml version="1.0" encoding="utf-8"?>
<table xmlns="http://schemas.openxmlformats.org/spreadsheetml/2006/main" headerRowCount="0" ref="B115:B117" displayName="Table_78" name="Table_78" id="78">
  <tableColumns count="1">
    <tableColumn name="Column1" id="1"/>
  </tableColumns>
  <tableStyleInfo name="Holds PUPE-style 71" showColumnStripes="0" showFirstColumn="1" showLastColumn="1" showRowStripes="1"/>
</table>
</file>

<file path=xl/tables/table79.xml><?xml version="1.0" encoding="utf-8"?>
<table xmlns="http://schemas.openxmlformats.org/spreadsheetml/2006/main" headerRowCount="0" ref="F115:F117" displayName="Table_79" name="Table_79" id="79">
  <tableColumns count="1">
    <tableColumn name="Column1" id="1"/>
  </tableColumns>
  <tableStyleInfo name="Holds PUPE-style 72" showColumnStripes="0" showFirstColumn="1" showLastColumn="1" showRowStripes="1"/>
</table>
</file>

<file path=xl/tables/table8.xml><?xml version="1.0" encoding="utf-8"?>
<table xmlns="http://schemas.openxmlformats.org/spreadsheetml/2006/main" headerRowCount="0" ref="AB15:AC15" displayName="Table_8" name="Table_8" id="8">
  <tableColumns count="2">
    <tableColumn name="Column1" id="1"/>
    <tableColumn name="Column2" id="2"/>
  </tableColumns>
  <tableStyleInfo name="Holds PUPE-style" showColumnStripes="0" showFirstColumn="1" showLastColumn="1" showRowStripes="1"/>
</table>
</file>

<file path=xl/tables/table80.xml><?xml version="1.0" encoding="utf-8"?>
<table xmlns="http://schemas.openxmlformats.org/spreadsheetml/2006/main" headerRowCount="0" ref="G115:J117" displayName="Table_80" name="Table_80" id="80">
  <tableColumns count="4">
    <tableColumn name="Column1" id="1"/>
    <tableColumn name="Column2" id="2"/>
    <tableColumn name="Column3" id="3"/>
    <tableColumn name="Column4" id="4"/>
  </tableColumns>
  <tableStyleInfo name="Holds PUPE-style 73" showColumnStripes="0" showFirstColumn="1" showLastColumn="1" showRowStripes="1"/>
</table>
</file>

<file path=xl/tables/table81.xml><?xml version="1.0" encoding="utf-8"?>
<table xmlns="http://schemas.openxmlformats.org/spreadsheetml/2006/main" headerRowCount="0" ref="AF115:AG117" displayName="Table_81" name="Table_81" id="81">
  <tableColumns count="2">
    <tableColumn name="Column1" id="1"/>
    <tableColumn name="Column2" id="2"/>
  </tableColumns>
  <tableStyleInfo name="Holds PUPE-style 74" showColumnStripes="0" showFirstColumn="1" showLastColumn="1" showRowStripes="1"/>
</table>
</file>

<file path=xl/tables/table82.xml><?xml version="1.0" encoding="utf-8"?>
<table xmlns="http://schemas.openxmlformats.org/spreadsheetml/2006/main" headerRowCount="0" ref="AB116:AC117" displayName="Table_82" name="Table_82" id="82">
  <tableColumns count="2">
    <tableColumn name="Column1" id="1"/>
    <tableColumn name="Column2" id="2"/>
  </tableColumns>
  <tableStyleInfo name="Holds PUPE-style 75" showColumnStripes="0" showFirstColumn="1" showLastColumn="1" showRowStripes="1"/>
</table>
</file>

<file path=xl/tables/table83.xml><?xml version="1.0" encoding="utf-8"?>
<table xmlns="http://schemas.openxmlformats.org/spreadsheetml/2006/main" headerRowCount="0" ref="AD116:AD117" displayName="Table_83" name="Table_83" id="83">
  <tableColumns count="1">
    <tableColumn name="Column1" id="1"/>
  </tableColumns>
  <tableStyleInfo name="Holds PUPE-style 76" showColumnStripes="0" showFirstColumn="1" showLastColumn="1" showRowStripes="1"/>
</table>
</file>

<file path=xl/tables/table84.xml><?xml version="1.0" encoding="utf-8"?>
<table xmlns="http://schemas.openxmlformats.org/spreadsheetml/2006/main" headerRowCount="0" ref="B122" displayName="Table_84" name="Table_84" id="84">
  <tableColumns count="1">
    <tableColumn name="Column1" id="1"/>
  </tableColumns>
  <tableStyleInfo name="Holds PUPE-style 77" showColumnStripes="0" showFirstColumn="1" showLastColumn="1" showRowStripes="1"/>
</table>
</file>

<file path=xl/tables/table85.xml><?xml version="1.0" encoding="utf-8"?>
<table xmlns="http://schemas.openxmlformats.org/spreadsheetml/2006/main" headerRowCount="0" ref="G122:J122" displayName="Table_85" name="Table_85" id="85">
  <tableColumns count="4">
    <tableColumn name="Column1" id="1"/>
    <tableColumn name="Column2" id="2"/>
    <tableColumn name="Column3" id="3"/>
    <tableColumn name="Column4" id="4"/>
  </tableColumns>
  <tableStyleInfo name="Holds PUPE-style 78" showColumnStripes="0" showFirstColumn="1" showLastColumn="1" showRowStripes="1"/>
</table>
</file>

<file path=xl/tables/table86.xml><?xml version="1.0" encoding="utf-8"?>
<table xmlns="http://schemas.openxmlformats.org/spreadsheetml/2006/main" headerRowCount="0" ref="K122" displayName="Table_86" name="Table_86" id="86">
  <tableColumns count="1">
    <tableColumn name="Column1" id="1"/>
  </tableColumns>
  <tableStyleInfo name="Holds PUPE-style 79" showColumnStripes="0" showFirstColumn="1" showLastColumn="1" showRowStripes="1"/>
</table>
</file>

<file path=xl/tables/table9.xml><?xml version="1.0" encoding="utf-8"?>
<table xmlns="http://schemas.openxmlformats.org/spreadsheetml/2006/main" headerRowCount="0" ref="AD15" displayName="Table_9" name="Table_9" id="9">
  <tableColumns count="1">
    <tableColumn name="Column1" id="1"/>
  </tableColumns>
  <tableStyleInfo name="Holds PUPE-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suprclimbing.com/" TargetMode="External"/><Relationship Id="rId2" Type="http://schemas.openxmlformats.org/officeDocument/2006/relationships/hyperlink" Target="mailto:gautier@suprclimbing.com"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u-kXf84P-FVQX651WcMtsqq4_WqOIy33/view?usp=drive_link" TargetMode="External"/><Relationship Id="rId2" Type="http://schemas.openxmlformats.org/officeDocument/2006/relationships/hyperlink" Target="https://drive.google.com/file/d/1u-kXf84P-FVQX651WcMtsqq4_WqOIy33/view?usp=drive_link" TargetMode="External"/><Relationship Id="rId3" Type="http://schemas.openxmlformats.org/officeDocument/2006/relationships/drawing" Target="../drawings/drawing2.xml"/><Relationship Id="rId11" Type="http://schemas.openxmlformats.org/officeDocument/2006/relationships/table" Target="../tables/table1.xml"/><Relationship Id="rId13" Type="http://schemas.openxmlformats.org/officeDocument/2006/relationships/table" Target="../tables/table3.xml"/><Relationship Id="rId12" Type="http://schemas.openxmlformats.org/officeDocument/2006/relationships/table" Target="../tables/table2.xml"/><Relationship Id="rId15" Type="http://schemas.openxmlformats.org/officeDocument/2006/relationships/table" Target="../tables/table5.xml"/><Relationship Id="rId14" Type="http://schemas.openxmlformats.org/officeDocument/2006/relationships/table" Target="../tables/table4.xml"/><Relationship Id="rId17" Type="http://schemas.openxmlformats.org/officeDocument/2006/relationships/table" Target="../tables/table7.xml"/><Relationship Id="rId16" Type="http://schemas.openxmlformats.org/officeDocument/2006/relationships/table" Target="../tables/table6.xml"/></Relationships>
</file>

<file path=xl/worksheets/_rels/sheet3.xml.rels><?xml version="1.0" encoding="UTF-8" standalone="yes"?><Relationships xmlns="http://schemas.openxmlformats.org/package/2006/relationships"><Relationship Id="rId40" Type="http://schemas.openxmlformats.org/officeDocument/2006/relationships/hyperlink" Target="https://drive.google.com/file/d/1XYDVdDrwo1LjxXpLRrMZUwhT1Cv4PMct/view?usp=drive_link" TargetMode="External"/><Relationship Id="rId190" Type="http://schemas.openxmlformats.org/officeDocument/2006/relationships/hyperlink" Target="https://drive.google.com/file/d/1mTWiakSNNp9ILB6n3oR_XAMOgHelsILC/view?usp=drive_link" TargetMode="External"/><Relationship Id="rId42" Type="http://schemas.openxmlformats.org/officeDocument/2006/relationships/hyperlink" Target="https://drive.google.com/file/d/1mBrUTBr8dz0tZLpo6Zn5zALmWc9UH64T/view?usp=share_link" TargetMode="External"/><Relationship Id="rId41" Type="http://schemas.openxmlformats.org/officeDocument/2006/relationships/hyperlink" Target="https://drive.google.com/file/d/1Ti_DSWMfhg9AspBYiGnQyOUv4rFi5ETi/view?usp=drive_link" TargetMode="External"/><Relationship Id="rId44" Type="http://schemas.openxmlformats.org/officeDocument/2006/relationships/hyperlink" Target="https://drive.google.com/file/d/1K9XEEyeE_mfOapXOExr4z868dXW2aZeY/view?usp=drive_link" TargetMode="External"/><Relationship Id="rId194" Type="http://schemas.openxmlformats.org/officeDocument/2006/relationships/hyperlink" Target="https://drive.google.com/file/d/1nu6e9k0uZaXF9xfHpXfgeNcfDZ06iKEQ/view?usp=share_link" TargetMode="External"/><Relationship Id="rId43" Type="http://schemas.openxmlformats.org/officeDocument/2006/relationships/hyperlink" Target="https://drive.google.com/file/d/1nER9I29HT-VWZeO2HacvOBlZYTw-76tD/view?usp=share_link" TargetMode="External"/><Relationship Id="rId193" Type="http://schemas.openxmlformats.org/officeDocument/2006/relationships/hyperlink" Target="https://drive.google.com/file/d/1LHYzZtthW7WmoUnT_vNpMl8dLWmgj_i8/view?usp=share_link" TargetMode="External"/><Relationship Id="rId46" Type="http://schemas.openxmlformats.org/officeDocument/2006/relationships/hyperlink" Target="https://drive.google.com/file/d/1Nd2f3qc_yWHf6t_FR_0TxWVCa8SdRneC/view?usp=drive_link" TargetMode="External"/><Relationship Id="rId192" Type="http://schemas.openxmlformats.org/officeDocument/2006/relationships/hyperlink" Target="https://drive.google.com/file/d/1ScjfQmkBwvZXnPdCfB6SZRrz0NnWnF4k/view?usp=share_link" TargetMode="External"/><Relationship Id="rId45" Type="http://schemas.openxmlformats.org/officeDocument/2006/relationships/hyperlink" Target="https://drive.google.com/file/d/1Tr_FP2gEn2RYqwicrZgSAj0RpjXnznee/view?usp=drive_link" TargetMode="External"/><Relationship Id="rId191" Type="http://schemas.openxmlformats.org/officeDocument/2006/relationships/hyperlink" Target="https://drive.google.com/file/d/1Eee2lNbwZJzzb1O2ucPcncUdQZp3ERVb/view?usp=drive_link" TargetMode="External"/><Relationship Id="rId48" Type="http://schemas.openxmlformats.org/officeDocument/2006/relationships/hyperlink" Target="https://drive.google.com/file/d/1QAgXtpM6PG8ydKYgI32RCU-Yene_TANA/view?usp=drive_link" TargetMode="External"/><Relationship Id="rId187" Type="http://schemas.openxmlformats.org/officeDocument/2006/relationships/hyperlink" Target="https://drive.google.com/file/d/191yQ15rSCYkPcXvUgObYC2f9fsMF_KjH/view?usp=drive_link" TargetMode="External"/><Relationship Id="rId47" Type="http://schemas.openxmlformats.org/officeDocument/2006/relationships/hyperlink" Target="https://drive.google.com/file/d/1Wr2hq_Br8lPuZP8f_Aal3pz0BiGlOces/view?usp=drive_link" TargetMode="External"/><Relationship Id="rId186" Type="http://schemas.openxmlformats.org/officeDocument/2006/relationships/hyperlink" Target="https://drive.google.com/file/d/1mr0D-dZbMzxe7YVQk6ycRJoKrr76rW-T/view?usp=drive_link" TargetMode="External"/><Relationship Id="rId185" Type="http://schemas.openxmlformats.org/officeDocument/2006/relationships/hyperlink" Target="https://drive.google.com/file/d/1Ti_DSWMfhg9AspBYiGnQyOUv4rFi5ETi/view?usp=drive_link" TargetMode="External"/><Relationship Id="rId49" Type="http://schemas.openxmlformats.org/officeDocument/2006/relationships/hyperlink" Target="https://drive.google.com/file/d/11yqrYK5I24okPNn0djtfM8iUtLQc1NoJ/view?usp=drive_link" TargetMode="External"/><Relationship Id="rId184" Type="http://schemas.openxmlformats.org/officeDocument/2006/relationships/hyperlink" Target="https://drive.google.com/file/d/1XYDVdDrwo1LjxXpLRrMZUwhT1Cv4PMct/view?usp=drive_link" TargetMode="External"/><Relationship Id="rId189" Type="http://schemas.openxmlformats.org/officeDocument/2006/relationships/hyperlink" Target="https://drive.google.com/file/d/1OMVaqsk_A7CGQ6ILrK8CqjlxprzzeasU/view?usp=drive_link" TargetMode="External"/><Relationship Id="rId188" Type="http://schemas.openxmlformats.org/officeDocument/2006/relationships/hyperlink" Target="https://drive.google.com/file/d/12u_JoCC0UUfr0zjpgZw72tk8X3omaWET/view?usp=drive_link" TargetMode="External"/><Relationship Id="rId31" Type="http://schemas.openxmlformats.org/officeDocument/2006/relationships/hyperlink" Target="https://drive.google.com/file/d/11yqrYK5I24okPNn0djtfM8iUtLQc1NoJ/view?usp=drive_link" TargetMode="External"/><Relationship Id="rId30" Type="http://schemas.openxmlformats.org/officeDocument/2006/relationships/hyperlink" Target="https://drive.google.com/file/d/1QAgXtpM6PG8ydKYgI32RCU-Yene_TANA/view?usp=drive_link" TargetMode="External"/><Relationship Id="rId33" Type="http://schemas.openxmlformats.org/officeDocument/2006/relationships/hyperlink" Target="https://drive.google.com/file/d/1gsNKVpB6AXwAmOmFFbXeqHTC4PlyV0_N/view?usp=drive_link" TargetMode="External"/><Relationship Id="rId183" Type="http://schemas.openxmlformats.org/officeDocument/2006/relationships/hyperlink" Target="https://drive.google.com/file/d/1lOwvPaKPk-pgVRPAzxFQkvUd9G_nPgZT/view?usp=drive_link" TargetMode="External"/><Relationship Id="rId32" Type="http://schemas.openxmlformats.org/officeDocument/2006/relationships/hyperlink" Target="https://drive.google.com/file/d/1XEo2T7d3ZT3I8ZpjK6i1P1F__lsxo2TL/view?usp=drive_link" TargetMode="External"/><Relationship Id="rId182" Type="http://schemas.openxmlformats.org/officeDocument/2006/relationships/hyperlink" Target="https://drive.google.com/file/d/1HlWlLHflOKNXdBKwh-MZYS2m6Lku7eOF/view?usp=drive_link" TargetMode="External"/><Relationship Id="rId35" Type="http://schemas.openxmlformats.org/officeDocument/2006/relationships/hyperlink" Target="https://drive.google.com/file/d/1kSuY6CYuH0-VKZlKOxlPOZ6ftnAq_ueY/view?usp=drive_link" TargetMode="External"/><Relationship Id="rId181" Type="http://schemas.openxmlformats.org/officeDocument/2006/relationships/hyperlink" Target="https://drive.google.com/file/d/1TWVFdzG4cE67iWTOv8OUvCWu4IhHy_OK/view?usp=drive_link" TargetMode="External"/><Relationship Id="rId34" Type="http://schemas.openxmlformats.org/officeDocument/2006/relationships/hyperlink" Target="https://drive.google.com/file/d/1Rn19UezXS6YQufuPPYkYsSJzMc3pOl-l/view?usp=drive_link" TargetMode="External"/><Relationship Id="rId180" Type="http://schemas.openxmlformats.org/officeDocument/2006/relationships/hyperlink" Target="https://drive.google.com/file/d/1ouiWGaEeGHqUEKiMjlFayDcWbkMYvfdy/view?usp=drive_link" TargetMode="External"/><Relationship Id="rId37" Type="http://schemas.openxmlformats.org/officeDocument/2006/relationships/hyperlink" Target="https://drive.google.com/file/d/1TWVFdzG4cE67iWTOv8OUvCWu4IhHy_OK/view?usp=drive_link" TargetMode="External"/><Relationship Id="rId176" Type="http://schemas.openxmlformats.org/officeDocument/2006/relationships/hyperlink" Target="https://drive.google.com/file/d/12u_JoCC0UUfr0zjpgZw72tk8X3omaWET/view?usp=drive_link" TargetMode="External"/><Relationship Id="rId36" Type="http://schemas.openxmlformats.org/officeDocument/2006/relationships/hyperlink" Target="https://drive.google.com/file/d/1ouiWGaEeGHqUEKiMjlFayDcWbkMYvfdy/view?usp=drive_link" TargetMode="External"/><Relationship Id="rId175" Type="http://schemas.openxmlformats.org/officeDocument/2006/relationships/hyperlink" Target="https://drive.google.com/file/d/191yQ15rSCYkPcXvUgObYC2f9fsMF_KjH/view?usp=drive_link" TargetMode="External"/><Relationship Id="rId39" Type="http://schemas.openxmlformats.org/officeDocument/2006/relationships/hyperlink" Target="https://drive.google.com/file/d/1lOwvPaKPk-pgVRPAzxFQkvUd9G_nPgZT/view?usp=drive_link" TargetMode="External"/><Relationship Id="rId174" Type="http://schemas.openxmlformats.org/officeDocument/2006/relationships/hyperlink" Target="https://drive.google.com/file/d/1mr0D-dZbMzxe7YVQk6ycRJoKrr76rW-T/view?usp=drive_link" TargetMode="External"/><Relationship Id="rId38" Type="http://schemas.openxmlformats.org/officeDocument/2006/relationships/hyperlink" Target="https://drive.google.com/file/d/1HlWlLHflOKNXdBKwh-MZYS2m6Lku7eOF/view?usp=drive_link" TargetMode="External"/><Relationship Id="rId173" Type="http://schemas.openxmlformats.org/officeDocument/2006/relationships/hyperlink" Target="https://drive.google.com/file/d/1Ti_DSWMfhg9AspBYiGnQyOUv4rFi5ETi/view?usp=drive_link" TargetMode="External"/><Relationship Id="rId179" Type="http://schemas.openxmlformats.org/officeDocument/2006/relationships/hyperlink" Target="https://drive.google.com/file/d/1Eee2lNbwZJzzb1O2ucPcncUdQZp3ERVb/view?usp=drive_link" TargetMode="External"/><Relationship Id="rId178" Type="http://schemas.openxmlformats.org/officeDocument/2006/relationships/hyperlink" Target="https://drive.google.com/file/d/1mTWiakSNNp9ILB6n3oR_XAMOgHelsILC/view?usp=drive_link" TargetMode="External"/><Relationship Id="rId177" Type="http://schemas.openxmlformats.org/officeDocument/2006/relationships/hyperlink" Target="https://drive.google.com/file/d/1OMVaqsk_A7CGQ6ILrK8CqjlxprzzeasU/view?usp=drive_link" TargetMode="External"/><Relationship Id="rId20" Type="http://schemas.openxmlformats.org/officeDocument/2006/relationships/hyperlink" Target="https://drive.google.com/file/d/1Ti_DSWMfhg9AspBYiGnQyOUv4rFi5ETi/view?usp=drive_link" TargetMode="External"/><Relationship Id="rId22" Type="http://schemas.openxmlformats.org/officeDocument/2006/relationships/hyperlink" Target="https://drive.google.com/file/d/191yQ15rSCYkPcXvUgObYC2f9fsMF_KjH/view?usp=drive_link" TargetMode="External"/><Relationship Id="rId21" Type="http://schemas.openxmlformats.org/officeDocument/2006/relationships/hyperlink" Target="https://drive.google.com/file/d/1mr0D-dZbMzxe7YVQk6ycRJoKrr76rW-T/view?usp=drive_link" TargetMode="External"/><Relationship Id="rId24" Type="http://schemas.openxmlformats.org/officeDocument/2006/relationships/hyperlink" Target="https://drive.google.com/file/d/1mBrUTBr8dz0tZLpo6Zn5zALmWc9UH64T/view?usp=share_link" TargetMode="External"/><Relationship Id="rId23" Type="http://schemas.openxmlformats.org/officeDocument/2006/relationships/hyperlink" Target="https://drive.google.com/file/d/12u_JoCC0UUfr0zjpgZw72tk8X3omaWET/view?usp=drive_link" TargetMode="External"/><Relationship Id="rId26" Type="http://schemas.openxmlformats.org/officeDocument/2006/relationships/hyperlink" Target="https://drive.google.com/file/d/1K9XEEyeE_mfOapXOExr4z868dXW2aZeY/view?usp=drive_link" TargetMode="External"/><Relationship Id="rId25" Type="http://schemas.openxmlformats.org/officeDocument/2006/relationships/hyperlink" Target="https://drive.google.com/file/d/1nER9I29HT-VWZeO2HacvOBlZYTw-76tD/view?usp=share_link" TargetMode="External"/><Relationship Id="rId28" Type="http://schemas.openxmlformats.org/officeDocument/2006/relationships/hyperlink" Target="https://drive.google.com/file/d/1Nd2f3qc_yWHf6t_FR_0TxWVCa8SdRneC/view?usp=drive_link" TargetMode="External"/><Relationship Id="rId27" Type="http://schemas.openxmlformats.org/officeDocument/2006/relationships/hyperlink" Target="https://drive.google.com/file/d/1Tr_FP2gEn2RYqwicrZgSAj0RpjXnznee/view?usp=drive_link" TargetMode="External"/><Relationship Id="rId29" Type="http://schemas.openxmlformats.org/officeDocument/2006/relationships/hyperlink" Target="https://drive.google.com/file/d/1Wr2hq_Br8lPuZP8f_Aal3pz0BiGlOces/view?usp=drive_link" TargetMode="External"/><Relationship Id="rId11" Type="http://schemas.openxmlformats.org/officeDocument/2006/relationships/hyperlink" Target="https://drive.google.com/file/d/1oDeIk7u1Hjgn7pxmgNZJuvUTaQOEs6TC/view?usp=drive_link" TargetMode="External"/><Relationship Id="rId10" Type="http://schemas.openxmlformats.org/officeDocument/2006/relationships/hyperlink" Target="https://drive.google.com/file/d/1kSuY6CYuH0-VKZlKOxlPOZ6ftnAq_ueY/view?usp=drive_link" TargetMode="External"/><Relationship Id="rId13" Type="http://schemas.openxmlformats.org/officeDocument/2006/relationships/hyperlink" Target="https://drive.google.com/file/d/1dIvdFHmlYvp2OTt3pzYMgpC_GPv0IqRq/view?usp=drive_link" TargetMode="External"/><Relationship Id="rId12" Type="http://schemas.openxmlformats.org/officeDocument/2006/relationships/hyperlink" Target="https://drive.google.com/file/d/1nDZnrItwNSKvTEUTHStBTCmSr0589CYL/view?usp=drive_link" TargetMode="External"/><Relationship Id="rId15" Type="http://schemas.openxmlformats.org/officeDocument/2006/relationships/hyperlink" Target="https://drive.google.com/file/d/1ouiWGaEeGHqUEKiMjlFayDcWbkMYvfdy/view?usp=drive_link" TargetMode="External"/><Relationship Id="rId198" Type="http://schemas.openxmlformats.org/officeDocument/2006/relationships/hyperlink" Target="https://drive.google.com/file/d/1KLctc1-N2IdTpDbTl5f47_73CK1LDbvI/view?usp=drive_link" TargetMode="External"/><Relationship Id="rId14" Type="http://schemas.openxmlformats.org/officeDocument/2006/relationships/hyperlink" Target="https://drive.google.com/file/d/1ayZy1BiKwxzV5L90iqFdWRiCFnDyIINW/view?usp=drive_link" TargetMode="External"/><Relationship Id="rId197" Type="http://schemas.openxmlformats.org/officeDocument/2006/relationships/hyperlink" Target="https://drive.google.com/file/d/1QgEb01_KizjlxY-OWlGHZEeVRd15P-La/view?usp=share_link" TargetMode="External"/><Relationship Id="rId17" Type="http://schemas.openxmlformats.org/officeDocument/2006/relationships/hyperlink" Target="https://drive.google.com/file/d/1HlWlLHflOKNXdBKwh-MZYS2m6Lku7eOF/view?usp=drive_link" TargetMode="External"/><Relationship Id="rId196" Type="http://schemas.openxmlformats.org/officeDocument/2006/relationships/hyperlink" Target="https://drive.google.com/file/d/17FHYG96Na2vYahad-bh7iOQYpvMJ8Jwv/view?usp=drive_link" TargetMode="External"/><Relationship Id="rId16" Type="http://schemas.openxmlformats.org/officeDocument/2006/relationships/hyperlink" Target="https://drive.google.com/file/d/1TWVFdzG4cE67iWTOv8OUvCWu4IhHy_OK/view?usp=drive_link" TargetMode="External"/><Relationship Id="rId195" Type="http://schemas.openxmlformats.org/officeDocument/2006/relationships/hyperlink" Target="https://drive.google.com/file/d/1UCwQsC_-a99nH85dl1Fto9xDhgYC2Zno/view?usp=drive_link" TargetMode="External"/><Relationship Id="rId19" Type="http://schemas.openxmlformats.org/officeDocument/2006/relationships/hyperlink" Target="https://drive.google.com/file/d/1XYDVdDrwo1LjxXpLRrMZUwhT1Cv4PMct/view?usp=drive_link" TargetMode="External"/><Relationship Id="rId18" Type="http://schemas.openxmlformats.org/officeDocument/2006/relationships/hyperlink" Target="https://drive.google.com/file/d/1lOwvPaKPk-pgVRPAzxFQkvUd9G_nPgZT/view?usp=drive_link" TargetMode="External"/><Relationship Id="rId199" Type="http://schemas.openxmlformats.org/officeDocument/2006/relationships/hyperlink" Target="https://drive.google.com/file/d/1qyrvqtGh0Au8iT5QoSp23w032x_lVFNX/view?usp=drive_link" TargetMode="External"/><Relationship Id="rId84" Type="http://schemas.openxmlformats.org/officeDocument/2006/relationships/hyperlink" Target="https://drive.google.com/file/d/14goJv_td5RHy2VfSrOoCRv2rpwBGyBV1/view?usp=drive_link" TargetMode="External"/><Relationship Id="rId83" Type="http://schemas.openxmlformats.org/officeDocument/2006/relationships/hyperlink" Target="https://drive.google.com/file/d/1OeBHFFugb_aGLvdgEER6hTj04f-yOZOX/view?usp=drive_link" TargetMode="External"/><Relationship Id="rId86" Type="http://schemas.openxmlformats.org/officeDocument/2006/relationships/hyperlink" Target="https://drive.google.com/file/d/1l_ad7H0nvzg47wo4Wpa8AMA4AuW4Y8Cr/view?usp=drive_link" TargetMode="External"/><Relationship Id="rId85" Type="http://schemas.openxmlformats.org/officeDocument/2006/relationships/hyperlink" Target="https://drive.google.com/file/d/1MW4jhAogPOAwHSJuSy0wAuiIH11wlyOS/view?usp=drive_link" TargetMode="External"/><Relationship Id="rId88" Type="http://schemas.openxmlformats.org/officeDocument/2006/relationships/hyperlink" Target="https://drive.google.com/file/d/1rtSfPGn9u1P1OmdEeBnaYrh0uk2FmnBa/view?usp=drive_link" TargetMode="External"/><Relationship Id="rId150" Type="http://schemas.openxmlformats.org/officeDocument/2006/relationships/hyperlink" Target="https://drive.google.com/file/d/1yYoSUbBB4yPX5rBNp9JEKgYcnOiyYCdB/view?usp=drive_link" TargetMode="External"/><Relationship Id="rId87" Type="http://schemas.openxmlformats.org/officeDocument/2006/relationships/hyperlink" Target="https://drive.google.com/file/d/1PrqRkRnE0j-ZNBX2MbK5xMNJ1vqiZwd5/view?usp=drive_link" TargetMode="External"/><Relationship Id="rId89" Type="http://schemas.openxmlformats.org/officeDocument/2006/relationships/hyperlink" Target="https://drive.google.com/file/d/1J5Xn1cWp_g2z6lL2YxlCbsbUphDf5WOC/view?usp=drive_link" TargetMode="External"/><Relationship Id="rId80" Type="http://schemas.openxmlformats.org/officeDocument/2006/relationships/hyperlink" Target="https://drive.google.com/file/d/1f_9jO4TBu-0xbMXbfyb_Bt3cWXRe8vM7/view?usp=drive_link" TargetMode="External"/><Relationship Id="rId82" Type="http://schemas.openxmlformats.org/officeDocument/2006/relationships/hyperlink" Target="https://drive.google.com/file/d/1oWReDGCsff0t49Xezstb0TcbF1-zLfbK/view?usp=drive_link" TargetMode="External"/><Relationship Id="rId81" Type="http://schemas.openxmlformats.org/officeDocument/2006/relationships/hyperlink" Target="https://drive.google.com/file/d/1yc2OtQNQuXDwHCS23gMzejukO177VBpI/view?usp=drive_link" TargetMode="External"/><Relationship Id="rId1" Type="http://schemas.openxmlformats.org/officeDocument/2006/relationships/hyperlink" Target="https://drive.google.com/file/d/1K9XEEyeE_mfOapXOExr4z868dXW2aZeY/view?usp=drive_link" TargetMode="External"/><Relationship Id="rId2" Type="http://schemas.openxmlformats.org/officeDocument/2006/relationships/hyperlink" Target="https://drive.google.com/file/d/1Tr_FP2gEn2RYqwicrZgSAj0RpjXnznee/view?usp=drive_link" TargetMode="External"/><Relationship Id="rId3" Type="http://schemas.openxmlformats.org/officeDocument/2006/relationships/hyperlink" Target="https://drive.google.com/file/d/1Nd2f3qc_yWHf6t_FR_0TxWVCa8SdRneC/view?usp=drive_link" TargetMode="External"/><Relationship Id="rId149" Type="http://schemas.openxmlformats.org/officeDocument/2006/relationships/hyperlink" Target="https://drive.google.com/file/d/1_AVOJhZ10AwZoC8qVRzjUw8T1edbOiuN/view?usp=drive_link" TargetMode="External"/><Relationship Id="rId4" Type="http://schemas.openxmlformats.org/officeDocument/2006/relationships/hyperlink" Target="https://drive.google.com/file/d/1Wr2hq_Br8lPuZP8f_Aal3pz0BiGlOces/view?usp=drive_link" TargetMode="External"/><Relationship Id="rId148" Type="http://schemas.openxmlformats.org/officeDocument/2006/relationships/hyperlink" Target="https://drive.google.com/file/d/1O_qWJD1pQmlITfeQI2GlK5DdT5gAETxJ/view?usp=drive_link" TargetMode="External"/><Relationship Id="rId9" Type="http://schemas.openxmlformats.org/officeDocument/2006/relationships/hyperlink" Target="https://drive.google.com/file/d/1Rn19UezXS6YQufuPPYkYsSJzMc3pOl-l/view?usp=drive_link" TargetMode="External"/><Relationship Id="rId143" Type="http://schemas.openxmlformats.org/officeDocument/2006/relationships/hyperlink" Target="https://drive.google.com/file/d/1j_vWKdZ6d_VlWw31voFy0Bg0ilFtVqOH/view?usp=drive_link" TargetMode="External"/><Relationship Id="rId264" Type="http://schemas.openxmlformats.org/officeDocument/2006/relationships/hyperlink" Target="https://drive.google.com/file/d/1xP9Yhd6t_N9Kn2HAXu_JGJ4QcbbOouhO/view?usp=drive_link" TargetMode="External"/><Relationship Id="rId142" Type="http://schemas.openxmlformats.org/officeDocument/2006/relationships/hyperlink" Target="https://drive.google.com/file/d/1djtcEhSomQhUZOiR7bMUeGJSwRDLN1YS/view?usp=drive_link" TargetMode="External"/><Relationship Id="rId263" Type="http://schemas.openxmlformats.org/officeDocument/2006/relationships/hyperlink" Target="https://drive.google.com/file/d/1yDeLr_GDGl4ro8lS7AtqDNALo6ycl5nE/view?usp=drive_link" TargetMode="External"/><Relationship Id="rId141" Type="http://schemas.openxmlformats.org/officeDocument/2006/relationships/hyperlink" Target="https://drive.google.com/file/d/1Sz0wFacO59wiXfgMOD6DUTMU_m_1wNqn/view?usp=drive_link" TargetMode="External"/><Relationship Id="rId262" Type="http://schemas.openxmlformats.org/officeDocument/2006/relationships/hyperlink" Target="https://drive.google.com/file/d/1m2OiHMfv7McPwkXGR2TmlU8fGjcywSZZ/view?usp=drive_link" TargetMode="External"/><Relationship Id="rId140" Type="http://schemas.openxmlformats.org/officeDocument/2006/relationships/hyperlink" Target="https://drive.google.com/file/d/1uUSqsoWA8H4-LP4o3skHDNq-c31DjDxT/view?usp=drive_link" TargetMode="External"/><Relationship Id="rId261" Type="http://schemas.openxmlformats.org/officeDocument/2006/relationships/hyperlink" Target="https://drive.google.com/file/d/11GtXXl8aS3J9E6l5vIusOmIqs9J6EARL/view?usp=drive_link" TargetMode="External"/><Relationship Id="rId5" Type="http://schemas.openxmlformats.org/officeDocument/2006/relationships/hyperlink" Target="https://drive.google.com/file/d/1QAgXtpM6PG8ydKYgI32RCU-Yene_TANA/view?usp=drive_link" TargetMode="External"/><Relationship Id="rId147" Type="http://schemas.openxmlformats.org/officeDocument/2006/relationships/hyperlink" Target="https://drive.google.com/file/d/1osR17b8LgvmxzXpuM8GxyIquF2_-MUhu/view?usp=drive_link" TargetMode="External"/><Relationship Id="rId6" Type="http://schemas.openxmlformats.org/officeDocument/2006/relationships/hyperlink" Target="https://drive.google.com/file/d/11yqrYK5I24okPNn0djtfM8iUtLQc1NoJ/view?usp=drive_link" TargetMode="External"/><Relationship Id="rId146" Type="http://schemas.openxmlformats.org/officeDocument/2006/relationships/hyperlink" Target="https://drive.google.com/file/d/1oy91XM6WMC7twejP17cGpsDAdjz44-wJ/view?usp=drive_link" TargetMode="External"/><Relationship Id="rId7" Type="http://schemas.openxmlformats.org/officeDocument/2006/relationships/hyperlink" Target="https://drive.google.com/file/d/1XEo2T7d3ZT3I8ZpjK6i1P1F__lsxo2TL/view?usp=drive_link" TargetMode="External"/><Relationship Id="rId145" Type="http://schemas.openxmlformats.org/officeDocument/2006/relationships/hyperlink" Target="https://drive.google.com/file/d/1VvQvdNBtZ0zuor-M8MUtWsV7pPRGnQHk/view?usp=drive_link" TargetMode="External"/><Relationship Id="rId266" Type="http://schemas.openxmlformats.org/officeDocument/2006/relationships/drawing" Target="../drawings/drawing3.xml"/><Relationship Id="rId8" Type="http://schemas.openxmlformats.org/officeDocument/2006/relationships/hyperlink" Target="https://drive.google.com/file/d/1gsNKVpB6AXwAmOmFFbXeqHTC4PlyV0_N/view?usp=drive_link" TargetMode="External"/><Relationship Id="rId144" Type="http://schemas.openxmlformats.org/officeDocument/2006/relationships/hyperlink" Target="https://drive.google.com/file/d/1VPRJisxbv-aI6AXOcv0yYTPSX5nZm0s9/view?usp=drive_link" TargetMode="External"/><Relationship Id="rId265" Type="http://schemas.openxmlformats.org/officeDocument/2006/relationships/hyperlink" Target="https://drive.google.com/file/d/1L_MmgHEiP6hQ40HGMkSv5A6Caf3L3z_T/view?usp=drive_link" TargetMode="External"/><Relationship Id="rId73" Type="http://schemas.openxmlformats.org/officeDocument/2006/relationships/hyperlink" Target="https://drive.google.com/file/d/1ttKhWPE2DkNNicw6iuJwG1BV1rsjWOiw/view?usp=drive_link" TargetMode="External"/><Relationship Id="rId72" Type="http://schemas.openxmlformats.org/officeDocument/2006/relationships/hyperlink" Target="https://drive.google.com/file/d/1MX3xMfSPJkdC8ml3EFpaoYQcP3iKZQmG/view?usp=drive_link" TargetMode="External"/><Relationship Id="rId75" Type="http://schemas.openxmlformats.org/officeDocument/2006/relationships/hyperlink" Target="https://drive.google.com/file/d/1VD22biRvmBqlf_aqOFMBWko-h5411Rv5/view?usp=drive_link" TargetMode="External"/><Relationship Id="rId74" Type="http://schemas.openxmlformats.org/officeDocument/2006/relationships/hyperlink" Target="https://drive.google.com/file/d/1XTUcJegFgYwFdmVnNMelhIzauB6HwSr4/view?usp=drive_link" TargetMode="External"/><Relationship Id="rId77" Type="http://schemas.openxmlformats.org/officeDocument/2006/relationships/hyperlink" Target="https://drive.google.com/file/d/16GDk5J8i3vXN1OJkqj5OBRm5jniUuUF1/view?usp=drive_link" TargetMode="External"/><Relationship Id="rId260" Type="http://schemas.openxmlformats.org/officeDocument/2006/relationships/hyperlink" Target="https://drive.google.com/file/d/1XBz_IdISv-O0l0vYN7g3kFEnq_163t4O/view?usp=drive_link" TargetMode="External"/><Relationship Id="rId76" Type="http://schemas.openxmlformats.org/officeDocument/2006/relationships/hyperlink" Target="https://drive.google.com/file/d/1YE7y_K4LSWquBljo6PyghxLFSnef8fkz/view?usp=drive_link" TargetMode="External"/><Relationship Id="rId79" Type="http://schemas.openxmlformats.org/officeDocument/2006/relationships/hyperlink" Target="https://drive.google.com/file/d/10JKA5D5S0fTJbSojWRUSEv2RL3Jz6s0V/view?usp=drive_link" TargetMode="External"/><Relationship Id="rId78" Type="http://schemas.openxmlformats.org/officeDocument/2006/relationships/hyperlink" Target="https://drive.google.com/file/d/11ruAgWvvw3OAMxWQwSeVDMpS9vI5rNJI/view?usp=drive_link" TargetMode="External"/><Relationship Id="rId71" Type="http://schemas.openxmlformats.org/officeDocument/2006/relationships/hyperlink" Target="https://drive.google.com/file/d/1QiHP5LqL1ZeiIs9P5QuBjSApEJ-zS2fv/view?usp=drive_link" TargetMode="External"/><Relationship Id="rId70" Type="http://schemas.openxmlformats.org/officeDocument/2006/relationships/hyperlink" Target="https://drive.google.com/file/d/1J5Xn1cWp_g2z6lL2YxlCbsbUphDf5WOC/view?usp=drive_link" TargetMode="External"/><Relationship Id="rId139" Type="http://schemas.openxmlformats.org/officeDocument/2006/relationships/hyperlink" Target="https://drive.google.com/file/d/1WzwyOHUBH5d6pw88fT6bWTic7TFa1Co-/view?usp=drive_link" TargetMode="External"/><Relationship Id="rId138" Type="http://schemas.openxmlformats.org/officeDocument/2006/relationships/hyperlink" Target="https://drive.google.com/file/d/1AXI5Xd-s-gmdls17s5SeLkwISS0WA-dy/view?usp=drive_link" TargetMode="External"/><Relationship Id="rId259" Type="http://schemas.openxmlformats.org/officeDocument/2006/relationships/hyperlink" Target="https://drive.google.com/file/d/1ayZy1BiKwxzV5L90iqFdWRiCFnDyIINW/view?usp=drive_link" TargetMode="External"/><Relationship Id="rId137" Type="http://schemas.openxmlformats.org/officeDocument/2006/relationships/hyperlink" Target="https://drive.google.com/file/d/19r_iZMOx4PKC_WVoXxo8uy3sS1f0Y4bL/view?usp=drive_link" TargetMode="External"/><Relationship Id="rId258" Type="http://schemas.openxmlformats.org/officeDocument/2006/relationships/hyperlink" Target="https://drive.google.com/file/d/1dIvdFHmlYvp2OTt3pzYMgpC_GPv0IqRq/view?usp=drive_link" TargetMode="External"/><Relationship Id="rId132" Type="http://schemas.openxmlformats.org/officeDocument/2006/relationships/hyperlink" Target="https://drive.google.com/file/d/1yYoSUbBB4yPX5rBNp9JEKgYcnOiyYCdB/view?usp=drive_link" TargetMode="External"/><Relationship Id="rId253" Type="http://schemas.openxmlformats.org/officeDocument/2006/relationships/hyperlink" Target="https://drive.google.com/file/d/1oDeIk7u1Hjgn7pxmgNZJuvUTaQOEs6TC/view?usp=drive_link" TargetMode="External"/><Relationship Id="rId131" Type="http://schemas.openxmlformats.org/officeDocument/2006/relationships/hyperlink" Target="https://drive.google.com/file/d/1GnSpCRn6iPaMibeNG4LpzyOm9DLpzbUK/view?usp=drive_link" TargetMode="External"/><Relationship Id="rId252" Type="http://schemas.openxmlformats.org/officeDocument/2006/relationships/hyperlink" Target="https://drive.google.com/file/d/1kSuY6CYuH0-VKZlKOxlPOZ6ftnAq_ueY/view?usp=drive_link" TargetMode="External"/><Relationship Id="rId130" Type="http://schemas.openxmlformats.org/officeDocument/2006/relationships/hyperlink" Target="https://drive.google.com/file/d/1_BzsKiCfkV6Cy7w_9SvNqm_1pFs_6mHa/view?usp=drive_link" TargetMode="External"/><Relationship Id="rId251" Type="http://schemas.openxmlformats.org/officeDocument/2006/relationships/hyperlink" Target="https://drive.google.com/file/d/1Rn19UezXS6YQufuPPYkYsSJzMc3pOl-l/view?usp=drive_link" TargetMode="External"/><Relationship Id="rId250" Type="http://schemas.openxmlformats.org/officeDocument/2006/relationships/hyperlink" Target="https://drive.google.com/file/d/1gsNKVpB6AXwAmOmFFbXeqHTC4PlyV0_N/view?usp=drive_link" TargetMode="External"/><Relationship Id="rId136" Type="http://schemas.openxmlformats.org/officeDocument/2006/relationships/hyperlink" Target="https://drive.google.com/file/d/1Irvi8FR0ajHL5e50Xg2V06mtZzZpM1Ab/view?usp=drive_link" TargetMode="External"/><Relationship Id="rId257" Type="http://schemas.openxmlformats.org/officeDocument/2006/relationships/hyperlink" Target="https://drive.google.com/file/d/18RzfsdwMAUkyg9huR85dVHDSRoPfyZqI/view?usp=drive_link" TargetMode="External"/><Relationship Id="rId135" Type="http://schemas.openxmlformats.org/officeDocument/2006/relationships/hyperlink" Target="https://drive.google.com/file/d/1q6jjDUzS1kqQ6UiVwjx4egGP8tyNhw__/view?usp=drive_link" TargetMode="External"/><Relationship Id="rId256" Type="http://schemas.openxmlformats.org/officeDocument/2006/relationships/hyperlink" Target="https://drive.google.com/file/d/1gUHsMtJAM9l5I2tZdtnG0Cl_EZOxZatp/view?usp=drive_link" TargetMode="External"/><Relationship Id="rId134" Type="http://schemas.openxmlformats.org/officeDocument/2006/relationships/hyperlink" Target="https://drive.google.com/file/d/1WoUcrKuHYYUWdDIZVocstC-OwmSYptWf/view?usp=drive_link" TargetMode="External"/><Relationship Id="rId255" Type="http://schemas.openxmlformats.org/officeDocument/2006/relationships/hyperlink" Target="https://drive.google.com/file/d/1fskcMBGxTJybzU1c52ulizUi2AmluRI7/view?usp=drive_link" TargetMode="External"/><Relationship Id="rId133" Type="http://schemas.openxmlformats.org/officeDocument/2006/relationships/hyperlink" Target="https://drive.google.com/file/d/1Z_rXifNn9bNPMt93m9bUtNiRMG-4nE89/view?usp=drive_link" TargetMode="External"/><Relationship Id="rId254" Type="http://schemas.openxmlformats.org/officeDocument/2006/relationships/hyperlink" Target="https://drive.google.com/file/d/1nDZnrItwNSKvTEUTHStBTCmSr0589CYL/view?usp=drive_link" TargetMode="External"/><Relationship Id="rId62" Type="http://schemas.openxmlformats.org/officeDocument/2006/relationships/hyperlink" Target="https://drive.google.com/file/d/1yc2OtQNQuXDwHCS23gMzejukO177VBpI/view?usp=drive_link" TargetMode="External"/><Relationship Id="rId61" Type="http://schemas.openxmlformats.org/officeDocument/2006/relationships/hyperlink" Target="https://drive.google.com/file/d/1nER9I29HT-VWZeO2HacvOBlZYTw-76tD/view?usp=share_link" TargetMode="External"/><Relationship Id="rId64" Type="http://schemas.openxmlformats.org/officeDocument/2006/relationships/hyperlink" Target="https://drive.google.com/file/d/1OeBHFFugb_aGLvdgEER6hTj04f-yOZOX/view?usp=drive_link" TargetMode="External"/><Relationship Id="rId63" Type="http://schemas.openxmlformats.org/officeDocument/2006/relationships/hyperlink" Target="https://drive.google.com/file/d/1oWReDGCsff0t49Xezstb0TcbF1-zLfbK/view?usp=drive_link" TargetMode="External"/><Relationship Id="rId66" Type="http://schemas.openxmlformats.org/officeDocument/2006/relationships/hyperlink" Target="https://drive.google.com/file/d/1MW4jhAogPOAwHSJuSy0wAuiIH11wlyOS/view?usp=drive_link" TargetMode="External"/><Relationship Id="rId172" Type="http://schemas.openxmlformats.org/officeDocument/2006/relationships/hyperlink" Target="https://drive.google.com/file/d/1XYDVdDrwo1LjxXpLRrMZUwhT1Cv4PMct/view?usp=drive_link" TargetMode="External"/><Relationship Id="rId65" Type="http://schemas.openxmlformats.org/officeDocument/2006/relationships/hyperlink" Target="https://drive.google.com/file/d/14goJv_td5RHy2VfSrOoCRv2rpwBGyBV1/view?usp=drive_link" TargetMode="External"/><Relationship Id="rId171" Type="http://schemas.openxmlformats.org/officeDocument/2006/relationships/hyperlink" Target="https://drive.google.com/file/d/1lOwvPaKPk-pgVRPAzxFQkvUd9G_nPgZT/view?usp=drive_link" TargetMode="External"/><Relationship Id="rId68" Type="http://schemas.openxmlformats.org/officeDocument/2006/relationships/hyperlink" Target="https://drive.google.com/file/d/1PrqRkRnE0j-ZNBX2MbK5xMNJ1vqiZwd5/view?usp=drive_link" TargetMode="External"/><Relationship Id="rId170" Type="http://schemas.openxmlformats.org/officeDocument/2006/relationships/hyperlink" Target="https://drive.google.com/file/d/1HlWlLHflOKNXdBKwh-MZYS2m6Lku7eOF/view?usp=drive_link" TargetMode="External"/><Relationship Id="rId67" Type="http://schemas.openxmlformats.org/officeDocument/2006/relationships/hyperlink" Target="https://drive.google.com/file/d/1l_ad7H0nvzg47wo4Wpa8AMA4AuW4Y8Cr/view?usp=drive_link" TargetMode="External"/><Relationship Id="rId60" Type="http://schemas.openxmlformats.org/officeDocument/2006/relationships/hyperlink" Target="https://drive.google.com/file/d/1mBrUTBr8dz0tZLpo6Zn5zALmWc9UH64T/view?usp=share_link" TargetMode="External"/><Relationship Id="rId165" Type="http://schemas.openxmlformats.org/officeDocument/2006/relationships/hyperlink" Target="https://drive.google.com/file/d/1osR17b8LgvmxzXpuM8GxyIquF2_-MUhu/view?usp=drive_link" TargetMode="External"/><Relationship Id="rId69" Type="http://schemas.openxmlformats.org/officeDocument/2006/relationships/hyperlink" Target="https://drive.google.com/file/d/1rtSfPGn9u1P1OmdEeBnaYrh0uk2FmnBa/view?usp=drive_link" TargetMode="External"/><Relationship Id="rId164" Type="http://schemas.openxmlformats.org/officeDocument/2006/relationships/hyperlink" Target="https://drive.google.com/file/d/1oy91XM6WMC7twejP17cGpsDAdjz44-wJ/view?usp=drive_link" TargetMode="External"/><Relationship Id="rId163" Type="http://schemas.openxmlformats.org/officeDocument/2006/relationships/hyperlink" Target="https://drive.google.com/file/d/1VvQvdNBtZ0zuor-M8MUtWsV7pPRGnQHk/view?usp=drive_link" TargetMode="External"/><Relationship Id="rId162" Type="http://schemas.openxmlformats.org/officeDocument/2006/relationships/hyperlink" Target="https://drive.google.com/file/d/1VPRJisxbv-aI6AXOcv0yYTPSX5nZm0s9/view?usp=drive_link" TargetMode="External"/><Relationship Id="rId169" Type="http://schemas.openxmlformats.org/officeDocument/2006/relationships/hyperlink" Target="https://drive.google.com/file/d/1TWVFdzG4cE67iWTOv8OUvCWu4IhHy_OK/view?usp=drive_link" TargetMode="External"/><Relationship Id="rId168" Type="http://schemas.openxmlformats.org/officeDocument/2006/relationships/hyperlink" Target="https://drive.google.com/file/d/1ouiWGaEeGHqUEKiMjlFayDcWbkMYvfdy/view?usp=drive_link" TargetMode="External"/><Relationship Id="rId167" Type="http://schemas.openxmlformats.org/officeDocument/2006/relationships/hyperlink" Target="https://drive.google.com/file/d/1_AVOJhZ10AwZoC8qVRzjUw8T1edbOiuN/view?usp=drive_link" TargetMode="External"/><Relationship Id="rId166" Type="http://schemas.openxmlformats.org/officeDocument/2006/relationships/hyperlink" Target="https://drive.google.com/file/d/1O_qWJD1pQmlITfeQI2GlK5DdT5gAETxJ/view?usp=drive_link" TargetMode="External"/><Relationship Id="rId51" Type="http://schemas.openxmlformats.org/officeDocument/2006/relationships/hyperlink" Target="https://drive.google.com/file/d/1gsNKVpB6AXwAmOmFFbXeqHTC4PlyV0_N/view?usp=drive_link" TargetMode="External"/><Relationship Id="rId50" Type="http://schemas.openxmlformats.org/officeDocument/2006/relationships/hyperlink" Target="https://drive.google.com/file/d/1XEo2T7d3ZT3I8ZpjK6i1P1F__lsxo2TL/view?usp=drive_link" TargetMode="External"/><Relationship Id="rId53" Type="http://schemas.openxmlformats.org/officeDocument/2006/relationships/hyperlink" Target="https://drive.google.com/file/d/1kSuY6CYuH0-VKZlKOxlPOZ6ftnAq_ueY/view?usp=drive_link" TargetMode="External"/><Relationship Id="rId52" Type="http://schemas.openxmlformats.org/officeDocument/2006/relationships/hyperlink" Target="https://drive.google.com/file/d/1Rn19UezXS6YQufuPPYkYsSJzMc3pOl-l/view?usp=drive_link" TargetMode="External"/><Relationship Id="rId55" Type="http://schemas.openxmlformats.org/officeDocument/2006/relationships/hyperlink" Target="https://drive.google.com/file/d/1TWVFdzG4cE67iWTOv8OUvCWu4IhHy_OK/view?usp=drive_link" TargetMode="External"/><Relationship Id="rId161" Type="http://schemas.openxmlformats.org/officeDocument/2006/relationships/hyperlink" Target="https://drive.google.com/file/d/1j_vWKdZ6d_VlWw31voFy0Bg0ilFtVqOH/view?usp=drive_link" TargetMode="External"/><Relationship Id="rId54" Type="http://schemas.openxmlformats.org/officeDocument/2006/relationships/hyperlink" Target="https://drive.google.com/file/d/1ouiWGaEeGHqUEKiMjlFayDcWbkMYvfdy/view?usp=drive_link" TargetMode="External"/><Relationship Id="rId160" Type="http://schemas.openxmlformats.org/officeDocument/2006/relationships/hyperlink" Target="https://drive.google.com/file/d/1djtcEhSomQhUZOiR7bMUeGJSwRDLN1YS/view?usp=drive_link" TargetMode="External"/><Relationship Id="rId57" Type="http://schemas.openxmlformats.org/officeDocument/2006/relationships/hyperlink" Target="https://drive.google.com/file/d/1lOwvPaKPk-pgVRPAzxFQkvUd9G_nPgZT/view?usp=drive_link" TargetMode="External"/><Relationship Id="rId56" Type="http://schemas.openxmlformats.org/officeDocument/2006/relationships/hyperlink" Target="https://drive.google.com/file/d/1HlWlLHflOKNXdBKwh-MZYS2m6Lku7eOF/view?usp=drive_link" TargetMode="External"/><Relationship Id="rId159" Type="http://schemas.openxmlformats.org/officeDocument/2006/relationships/hyperlink" Target="https://drive.google.com/file/d/1Sz0wFacO59wiXfgMOD6DUTMU_m_1wNqn/view?usp=drive_link" TargetMode="External"/><Relationship Id="rId59" Type="http://schemas.openxmlformats.org/officeDocument/2006/relationships/hyperlink" Target="https://drive.google.com/file/d/1Ti_DSWMfhg9AspBYiGnQyOUv4rFi5ETi/view?usp=drive_link" TargetMode="External"/><Relationship Id="rId154" Type="http://schemas.openxmlformats.org/officeDocument/2006/relationships/hyperlink" Target="https://drive.google.com/file/d/1Irvi8FR0ajHL5e50Xg2V06mtZzZpM1Ab/view?usp=drive_link" TargetMode="External"/><Relationship Id="rId58" Type="http://schemas.openxmlformats.org/officeDocument/2006/relationships/hyperlink" Target="https://drive.google.com/file/d/1XYDVdDrwo1LjxXpLRrMZUwhT1Cv4PMct/view?usp=drive_link" TargetMode="External"/><Relationship Id="rId153" Type="http://schemas.openxmlformats.org/officeDocument/2006/relationships/hyperlink" Target="https://drive.google.com/file/d/1q6jjDUzS1kqQ6UiVwjx4egGP8tyNhw__/view?usp=drive_link" TargetMode="External"/><Relationship Id="rId152" Type="http://schemas.openxmlformats.org/officeDocument/2006/relationships/hyperlink" Target="https://drive.google.com/file/d/1WoUcrKuHYYUWdDIZVocstC-OwmSYptWf/view?usp=drive_link" TargetMode="External"/><Relationship Id="rId151" Type="http://schemas.openxmlformats.org/officeDocument/2006/relationships/hyperlink" Target="https://drive.google.com/file/d/1Z_rXifNn9bNPMt93m9bUtNiRMG-4nE89/view?usp=drive_link" TargetMode="External"/><Relationship Id="rId158" Type="http://schemas.openxmlformats.org/officeDocument/2006/relationships/hyperlink" Target="https://drive.google.com/file/d/1uUSqsoWA8H4-LP4o3skHDNq-c31DjDxT/view?usp=drive_link" TargetMode="External"/><Relationship Id="rId157" Type="http://schemas.openxmlformats.org/officeDocument/2006/relationships/hyperlink" Target="https://drive.google.com/file/d/1WzwyOHUBH5d6pw88fT6bWTic7TFa1Co-/view?usp=drive_link" TargetMode="External"/><Relationship Id="rId156" Type="http://schemas.openxmlformats.org/officeDocument/2006/relationships/hyperlink" Target="https://drive.google.com/file/d/1AXI5Xd-s-gmdls17s5SeLkwISS0WA-dy/view?usp=drive_link" TargetMode="External"/><Relationship Id="rId155" Type="http://schemas.openxmlformats.org/officeDocument/2006/relationships/hyperlink" Target="https://drive.google.com/file/d/19r_iZMOx4PKC_WVoXxo8uy3sS1f0Y4bL/view?usp=drive_link" TargetMode="External"/><Relationship Id="rId107" Type="http://schemas.openxmlformats.org/officeDocument/2006/relationships/hyperlink" Target="https://drive.google.com/file/d/1HCMe-M9idrU1xxZXPOiENVWW5Ed6aenc/view?usp=drive_link" TargetMode="External"/><Relationship Id="rId228" Type="http://schemas.openxmlformats.org/officeDocument/2006/relationships/hyperlink" Target="https://drive.google.com/file/d/1ItbfKB7HZPyC1JMWbGZ6OoAyWaCCKOf1/view?usp=drive_link" TargetMode="External"/><Relationship Id="rId106" Type="http://schemas.openxmlformats.org/officeDocument/2006/relationships/hyperlink" Target="https://drive.google.com/file/d/1w5qJCXWjot-coX3S6XRH6veA2-m5MB2J/view?usp=drive_link" TargetMode="External"/><Relationship Id="rId227" Type="http://schemas.openxmlformats.org/officeDocument/2006/relationships/hyperlink" Target="https://drive.google.com/file/d/1HxQY7385R2D4T5n5mDEkFX0f-Iw_IQFv/view?usp=drive_link" TargetMode="External"/><Relationship Id="rId105" Type="http://schemas.openxmlformats.org/officeDocument/2006/relationships/hyperlink" Target="https://drive.google.com/file/d/1OZ7ajA-zdq5jo1YZZHHQX6sJqcuTQWo6/view?usp=drive_link" TargetMode="External"/><Relationship Id="rId226" Type="http://schemas.openxmlformats.org/officeDocument/2006/relationships/hyperlink" Target="https://drive.google.com/file/d/1tuawoG46hmFZ_7YRqVNcFMyr9wQ9exZ5/view?usp=share_link" TargetMode="External"/><Relationship Id="rId104" Type="http://schemas.openxmlformats.org/officeDocument/2006/relationships/hyperlink" Target="https://drive.google.com/file/d/19NQmEsvXVHgxik45grtkyf9Ox1PcoNtX/view?usp=drive_link" TargetMode="External"/><Relationship Id="rId225" Type="http://schemas.openxmlformats.org/officeDocument/2006/relationships/hyperlink" Target="https://drive.google.com/file/d/1-3ZT5pkkSKRXCaGdwEByIGHeDS13JMQj/view?usp=drive_link" TargetMode="External"/><Relationship Id="rId109" Type="http://schemas.openxmlformats.org/officeDocument/2006/relationships/hyperlink" Target="https://drive.google.com/file/d/19YOLKPiXr53m9uKNeIUNlHex4gBZJt4H/view?usp=drive_link" TargetMode="External"/><Relationship Id="rId108" Type="http://schemas.openxmlformats.org/officeDocument/2006/relationships/hyperlink" Target="https://drive.google.com/file/d/1RcDOOAUawjYPEkNtFlVpTo7ODUIAsq8U/view?usp=drive_link" TargetMode="External"/><Relationship Id="rId229" Type="http://schemas.openxmlformats.org/officeDocument/2006/relationships/hyperlink" Target="https://drive.google.com/file/d/1JesJaPf3XrPUmsexFFHinrd4hfnH9KX9/view?usp=drive_link" TargetMode="External"/><Relationship Id="rId220" Type="http://schemas.openxmlformats.org/officeDocument/2006/relationships/hyperlink" Target="https://drive.google.com/file/d/18m4K_pv03FQ7rncRZE3lGiqD4_c3wFxq/view?usp=drive_link" TargetMode="External"/><Relationship Id="rId103" Type="http://schemas.openxmlformats.org/officeDocument/2006/relationships/hyperlink" Target="https://drive.google.com/file/d/11mdyZGQpyU6YTT18ck4gR4lDlSeWhmP5/view?usp=drive_link" TargetMode="External"/><Relationship Id="rId224" Type="http://schemas.openxmlformats.org/officeDocument/2006/relationships/hyperlink" Target="https://drive.google.com/file/d/1UarR5ua22b6t-obvvWjMv_SZuR4UyBZV/view?usp=drive_link" TargetMode="External"/><Relationship Id="rId102" Type="http://schemas.openxmlformats.org/officeDocument/2006/relationships/hyperlink" Target="https://drive.google.com/file/d/1UEhb50sLp4A3f9l4oIOVTTHhG9jKbvcZ/view?usp=drive_link" TargetMode="External"/><Relationship Id="rId223" Type="http://schemas.openxmlformats.org/officeDocument/2006/relationships/hyperlink" Target="https://drive.google.com/file/d/1lHgeUmGJvbNZbLAfDwjxfhzwhaSowx5L/view?usp=drive_link" TargetMode="External"/><Relationship Id="rId101" Type="http://schemas.openxmlformats.org/officeDocument/2006/relationships/hyperlink" Target="https://drive.google.com/file/d/17IIYaddQdauibQ8BclDgOXV1O3KA87IL/view?usp=drive_link" TargetMode="External"/><Relationship Id="rId222" Type="http://schemas.openxmlformats.org/officeDocument/2006/relationships/hyperlink" Target="https://drive.google.com/file/d/1mBW0YA-p2B9i6HLJ-Fmv5RnOCXDuZ6Pi/view?usp=share_link" TargetMode="External"/><Relationship Id="rId100" Type="http://schemas.openxmlformats.org/officeDocument/2006/relationships/hyperlink" Target="https://drive.google.com/file/d/1wic3saIVCWIYLygVrpt4zPZnugQYuOF1/view?usp=drive_link" TargetMode="External"/><Relationship Id="rId221" Type="http://schemas.openxmlformats.org/officeDocument/2006/relationships/hyperlink" Target="https://drive.google.com/file/d/1seNBStXJGbgLcotUXL9VBuGJAt451odU/view?usp=drive_link" TargetMode="External"/><Relationship Id="rId217" Type="http://schemas.openxmlformats.org/officeDocument/2006/relationships/hyperlink" Target="https://drive.google.com/file/d/1QgEb01_KizjlxY-OWlGHZEeVRd15P-La/view?usp=share_link" TargetMode="External"/><Relationship Id="rId216" Type="http://schemas.openxmlformats.org/officeDocument/2006/relationships/hyperlink" Target="https://drive.google.com/file/d/17FHYG96Na2vYahad-bh7iOQYpvMJ8Jwv/view?usp=drive_link" TargetMode="External"/><Relationship Id="rId215" Type="http://schemas.openxmlformats.org/officeDocument/2006/relationships/hyperlink" Target="https://drive.google.com/file/d/1UCwQsC_-a99nH85dl1Fto9xDhgYC2Zno/view?usp=drive_link" TargetMode="External"/><Relationship Id="rId214" Type="http://schemas.openxmlformats.org/officeDocument/2006/relationships/hyperlink" Target="https://drive.google.com/file/d/1nu6e9k0uZaXF9xfHpXfgeNcfDZ06iKEQ/view?usp=share_link" TargetMode="External"/><Relationship Id="rId219" Type="http://schemas.openxmlformats.org/officeDocument/2006/relationships/hyperlink" Target="https://drive.google.com/file/d/1qyrvqtGh0Au8iT5QoSp23w032x_lVFNX/view?usp=drive_link" TargetMode="External"/><Relationship Id="rId218" Type="http://schemas.openxmlformats.org/officeDocument/2006/relationships/hyperlink" Target="https://drive.google.com/file/d/1KLctc1-N2IdTpDbTl5f47_73CK1LDbvI/view?usp=drive_link" TargetMode="External"/><Relationship Id="rId213" Type="http://schemas.openxmlformats.org/officeDocument/2006/relationships/hyperlink" Target="https://drive.google.com/file/d/1LHYzZtthW7WmoUnT_vNpMl8dLWmgj_i8/view?usp=share_link" TargetMode="External"/><Relationship Id="rId212" Type="http://schemas.openxmlformats.org/officeDocument/2006/relationships/hyperlink" Target="https://drive.google.com/file/d/1ScjfQmkBwvZXnPdCfB6SZRrz0NnWnF4k/view?usp=share_link" TargetMode="External"/><Relationship Id="rId211" Type="http://schemas.openxmlformats.org/officeDocument/2006/relationships/hyperlink" Target="https://drive.google.com/file/d/1u-kXf84P-FVQX651WcMtsqq4_WqOIy33/view?usp=drive_link" TargetMode="External"/><Relationship Id="rId210" Type="http://schemas.openxmlformats.org/officeDocument/2006/relationships/hyperlink" Target="https://drive.google.com/file/d/1xRGu2SJX5eGnCheQzX86oWb-fdPMKssO/view?usp=drive_link" TargetMode="External"/><Relationship Id="rId129" Type="http://schemas.openxmlformats.org/officeDocument/2006/relationships/hyperlink" Target="https://drive.google.com/file/d/1QjVU-2Y60_X0_uThk6Ylbt0G8F4JJ_0g/view?usp=drive_link" TargetMode="External"/><Relationship Id="rId128" Type="http://schemas.openxmlformats.org/officeDocument/2006/relationships/hyperlink" Target="https://drive.google.com/file/d/1mHQNv1mnD9jpaERT6pH9x63_c8PxvUnU/view?usp=drive_link" TargetMode="External"/><Relationship Id="rId249" Type="http://schemas.openxmlformats.org/officeDocument/2006/relationships/hyperlink" Target="https://drive.google.com/file/d/1XEo2T7d3ZT3I8ZpjK6i1P1F__lsxo2TL/view?usp=drive_link" TargetMode="External"/><Relationship Id="rId127" Type="http://schemas.openxmlformats.org/officeDocument/2006/relationships/hyperlink" Target="https://drive.google.com/file/d/1KmyilCfQQm1YUvaFIppUcqVpuUVZpxcZ/view?usp=drive_link" TargetMode="External"/><Relationship Id="rId248" Type="http://schemas.openxmlformats.org/officeDocument/2006/relationships/hyperlink" Target="https://drive.google.com/file/d/1L_MmgHEiP6hQ40HGMkSv5A6Caf3L3z_T/view?usp=drive_link" TargetMode="External"/><Relationship Id="rId126" Type="http://schemas.openxmlformats.org/officeDocument/2006/relationships/hyperlink" Target="https://drive.google.com/file/d/1ciVv_Ub1yojrgiHyvpl6-WW8gDZuRsx9/view?usp=drive_link" TargetMode="External"/><Relationship Id="rId247" Type="http://schemas.openxmlformats.org/officeDocument/2006/relationships/hyperlink" Target="https://drive.google.com/file/d/1xP9Yhd6t_N9Kn2HAXu_JGJ4QcbbOouhO/view?usp=drive_link" TargetMode="External"/><Relationship Id="rId121" Type="http://schemas.openxmlformats.org/officeDocument/2006/relationships/hyperlink" Target="https://drive.google.com/file/d/1OZ7ajA-zdq5jo1YZZHHQX6sJqcuTQWo6/view?usp=drive_link" TargetMode="External"/><Relationship Id="rId242" Type="http://schemas.openxmlformats.org/officeDocument/2006/relationships/hyperlink" Target="https://drive.google.com/file/d/1ayZy1BiKwxzV5L90iqFdWRiCFnDyIINW/view?usp=drive_link" TargetMode="External"/><Relationship Id="rId120" Type="http://schemas.openxmlformats.org/officeDocument/2006/relationships/hyperlink" Target="https://drive.google.com/file/d/19NQmEsvXVHgxik45grtkyf9Ox1PcoNtX/view?usp=drive_link" TargetMode="External"/><Relationship Id="rId241" Type="http://schemas.openxmlformats.org/officeDocument/2006/relationships/hyperlink" Target="https://drive.google.com/file/d/1dIvdFHmlYvp2OTt3pzYMgpC_GPv0IqRq/view?usp=drive_link" TargetMode="External"/><Relationship Id="rId240" Type="http://schemas.openxmlformats.org/officeDocument/2006/relationships/hyperlink" Target="https://drive.google.com/file/d/18RzfsdwMAUkyg9huR85dVHDSRoPfyZqI/view?usp=drive_link" TargetMode="External"/><Relationship Id="rId125" Type="http://schemas.openxmlformats.org/officeDocument/2006/relationships/hyperlink" Target="https://drive.google.com/file/d/19YOLKPiXr53m9uKNeIUNlHex4gBZJt4H/view?usp=drive_link" TargetMode="External"/><Relationship Id="rId246" Type="http://schemas.openxmlformats.org/officeDocument/2006/relationships/hyperlink" Target="https://drive.google.com/file/d/1yDeLr_GDGl4ro8lS7AtqDNALo6ycl5nE/view?usp=drive_link" TargetMode="External"/><Relationship Id="rId124" Type="http://schemas.openxmlformats.org/officeDocument/2006/relationships/hyperlink" Target="https://drive.google.com/file/d/1RcDOOAUawjYPEkNtFlVpTo7ODUIAsq8U/view?usp=drive_link" TargetMode="External"/><Relationship Id="rId245" Type="http://schemas.openxmlformats.org/officeDocument/2006/relationships/hyperlink" Target="https://drive.google.com/file/d/1m2OiHMfv7McPwkXGR2TmlU8fGjcywSZZ/view?usp=drive_link" TargetMode="External"/><Relationship Id="rId123" Type="http://schemas.openxmlformats.org/officeDocument/2006/relationships/hyperlink" Target="https://drive.google.com/file/d/1HCMe-M9idrU1xxZXPOiENVWW5Ed6aenc/view?usp=drive_link" TargetMode="External"/><Relationship Id="rId244" Type="http://schemas.openxmlformats.org/officeDocument/2006/relationships/hyperlink" Target="https://drive.google.com/file/d/11GtXXl8aS3J9E6l5vIusOmIqs9J6EARL/view?usp=drive_link" TargetMode="External"/><Relationship Id="rId122" Type="http://schemas.openxmlformats.org/officeDocument/2006/relationships/hyperlink" Target="https://drive.google.com/file/d/1w5qJCXWjot-coX3S6XRH6veA2-m5MB2J/view?usp=drive_link" TargetMode="External"/><Relationship Id="rId243" Type="http://schemas.openxmlformats.org/officeDocument/2006/relationships/hyperlink" Target="https://drive.google.com/file/d/1XBz_IdISv-O0l0vYN7g3kFEnq_163t4O/view?usp=drive_link" TargetMode="External"/><Relationship Id="rId95" Type="http://schemas.openxmlformats.org/officeDocument/2006/relationships/hyperlink" Target="https://drive.google.com/file/d/1YE7y_K4LSWquBljo6PyghxLFSnef8fkz/view?usp=drive_link" TargetMode="External"/><Relationship Id="rId94" Type="http://schemas.openxmlformats.org/officeDocument/2006/relationships/hyperlink" Target="https://drive.google.com/file/d/1VD22biRvmBqlf_aqOFMBWko-h5411Rv5/view?usp=drive_link" TargetMode="External"/><Relationship Id="rId97" Type="http://schemas.openxmlformats.org/officeDocument/2006/relationships/hyperlink" Target="https://drive.google.com/file/d/11ruAgWvvw3OAMxWQwSeVDMpS9vI5rNJI/view?usp=drive_link" TargetMode="External"/><Relationship Id="rId96" Type="http://schemas.openxmlformats.org/officeDocument/2006/relationships/hyperlink" Target="https://drive.google.com/file/d/16GDk5J8i3vXN1OJkqj5OBRm5jniUuUF1/view?usp=drive_link" TargetMode="External"/><Relationship Id="rId99" Type="http://schemas.openxmlformats.org/officeDocument/2006/relationships/hyperlink" Target="https://drive.google.com/file/d/1f_9jO4TBu-0xbMXbfyb_Bt3cWXRe8vM7/view?usp=drive_link" TargetMode="External"/><Relationship Id="rId98" Type="http://schemas.openxmlformats.org/officeDocument/2006/relationships/hyperlink" Target="https://drive.google.com/file/d/10JKA5D5S0fTJbSojWRUSEv2RL3Jz6s0V/view?usp=drive_link" TargetMode="External"/><Relationship Id="rId91" Type="http://schemas.openxmlformats.org/officeDocument/2006/relationships/hyperlink" Target="https://drive.google.com/file/d/1MX3xMfSPJkdC8ml3EFpaoYQcP3iKZQmG/view?usp=drive_link" TargetMode="External"/><Relationship Id="rId90" Type="http://schemas.openxmlformats.org/officeDocument/2006/relationships/hyperlink" Target="https://drive.google.com/file/d/1QiHP5LqL1ZeiIs9P5QuBjSApEJ-zS2fv/view?usp=drive_link" TargetMode="External"/><Relationship Id="rId93" Type="http://schemas.openxmlformats.org/officeDocument/2006/relationships/hyperlink" Target="https://drive.google.com/file/d/1XTUcJegFgYwFdmVnNMelhIzauB6HwSr4/view?usp=drive_link" TargetMode="External"/><Relationship Id="rId92" Type="http://schemas.openxmlformats.org/officeDocument/2006/relationships/hyperlink" Target="https://drive.google.com/file/d/1ttKhWPE2DkNNicw6iuJwG1BV1rsjWOiw/view?usp=drive_link" TargetMode="External"/><Relationship Id="rId118" Type="http://schemas.openxmlformats.org/officeDocument/2006/relationships/hyperlink" Target="https://drive.google.com/file/d/1UEhb50sLp4A3f9l4oIOVTTHhG9jKbvcZ/view?usp=drive_link" TargetMode="External"/><Relationship Id="rId239" Type="http://schemas.openxmlformats.org/officeDocument/2006/relationships/hyperlink" Target="https://drive.google.com/file/d/1gUHsMtJAM9l5I2tZdtnG0Cl_EZOxZatp/view?usp=drive_link" TargetMode="External"/><Relationship Id="rId117" Type="http://schemas.openxmlformats.org/officeDocument/2006/relationships/hyperlink" Target="https://drive.google.com/file/d/17IIYaddQdauibQ8BclDgOXV1O3KA87IL/view?usp=drive_link" TargetMode="External"/><Relationship Id="rId238" Type="http://schemas.openxmlformats.org/officeDocument/2006/relationships/hyperlink" Target="https://drive.google.com/file/d/1fskcMBGxTJybzU1c52ulizUi2AmluRI7/view?usp=drive_link" TargetMode="External"/><Relationship Id="rId116" Type="http://schemas.openxmlformats.org/officeDocument/2006/relationships/hyperlink" Target="https://drive.google.com/file/d/1wic3saIVCWIYLygVrpt4zPZnugQYuOF1/view?usp=drive_link" TargetMode="External"/><Relationship Id="rId237" Type="http://schemas.openxmlformats.org/officeDocument/2006/relationships/hyperlink" Target="https://drive.google.com/file/d/1nDZnrItwNSKvTEUTHStBTCmSr0589CYL/view?usp=drive_link" TargetMode="External"/><Relationship Id="rId115" Type="http://schemas.openxmlformats.org/officeDocument/2006/relationships/hyperlink" Target="https://drive.google.com/file/d/1GnSpCRn6iPaMibeNG4LpzyOm9DLpzbUK/view?usp=drive_link" TargetMode="External"/><Relationship Id="rId236" Type="http://schemas.openxmlformats.org/officeDocument/2006/relationships/hyperlink" Target="https://drive.google.com/file/d/1oDeIk7u1Hjgn7pxmgNZJuvUTaQOEs6TC/view?usp=drive_link" TargetMode="External"/><Relationship Id="rId119" Type="http://schemas.openxmlformats.org/officeDocument/2006/relationships/hyperlink" Target="https://drive.google.com/file/d/11mdyZGQpyU6YTT18ck4gR4lDlSeWhmP5/view?usp=drive_link" TargetMode="External"/><Relationship Id="rId110" Type="http://schemas.openxmlformats.org/officeDocument/2006/relationships/hyperlink" Target="https://drive.google.com/file/d/1ciVv_Ub1yojrgiHyvpl6-WW8gDZuRsx9/view?usp=drive_link" TargetMode="External"/><Relationship Id="rId231" Type="http://schemas.openxmlformats.org/officeDocument/2006/relationships/hyperlink" Target="https://drive.google.com/file/d/1u-kXf84P-FVQX651WcMtsqq4_WqOIy33/view?usp=drive_link" TargetMode="External"/><Relationship Id="rId230" Type="http://schemas.openxmlformats.org/officeDocument/2006/relationships/hyperlink" Target="https://drive.google.com/file/d/1xRGu2SJX5eGnCheQzX86oWb-fdPMKssO/view?usp=drive_link" TargetMode="External"/><Relationship Id="rId114" Type="http://schemas.openxmlformats.org/officeDocument/2006/relationships/hyperlink" Target="https://drive.google.com/file/d/1_BzsKiCfkV6Cy7w_9SvNqm_1pFs_6mHa/view?usp=drive_link" TargetMode="External"/><Relationship Id="rId235" Type="http://schemas.openxmlformats.org/officeDocument/2006/relationships/hyperlink" Target="https://drive.google.com/file/d/1kSuY6CYuH0-VKZlKOxlPOZ6ftnAq_ueY/view?usp=drive_link" TargetMode="External"/><Relationship Id="rId113" Type="http://schemas.openxmlformats.org/officeDocument/2006/relationships/hyperlink" Target="https://drive.google.com/file/d/1QjVU-2Y60_X0_uThk6Ylbt0G8F4JJ_0g/view?usp=drive_link" TargetMode="External"/><Relationship Id="rId234" Type="http://schemas.openxmlformats.org/officeDocument/2006/relationships/hyperlink" Target="https://drive.google.com/file/d/1Rn19UezXS6YQufuPPYkYsSJzMc3pOl-l/view?usp=drive_link" TargetMode="External"/><Relationship Id="rId112" Type="http://schemas.openxmlformats.org/officeDocument/2006/relationships/hyperlink" Target="https://drive.google.com/file/d/1mHQNv1mnD9jpaERT6pH9x63_c8PxvUnU/view?usp=drive_link" TargetMode="External"/><Relationship Id="rId233" Type="http://schemas.openxmlformats.org/officeDocument/2006/relationships/hyperlink" Target="https://drive.google.com/file/d/1gsNKVpB6AXwAmOmFFbXeqHTC4PlyV0_N/view?usp=drive_link" TargetMode="External"/><Relationship Id="rId111" Type="http://schemas.openxmlformats.org/officeDocument/2006/relationships/hyperlink" Target="https://drive.google.com/file/d/1KmyilCfQQm1YUvaFIppUcqVpuUVZpxcZ/view?usp=drive_link" TargetMode="External"/><Relationship Id="rId232" Type="http://schemas.openxmlformats.org/officeDocument/2006/relationships/hyperlink" Target="https://drive.google.com/file/d/1XEo2T7d3ZT3I8ZpjK6i1P1F__lsxo2TL/view?usp=drive_link" TargetMode="External"/><Relationship Id="rId206" Type="http://schemas.openxmlformats.org/officeDocument/2006/relationships/hyperlink" Target="https://drive.google.com/file/d/1tuawoG46hmFZ_7YRqVNcFMyr9wQ9exZ5/view?usp=share_link" TargetMode="External"/><Relationship Id="rId205" Type="http://schemas.openxmlformats.org/officeDocument/2006/relationships/hyperlink" Target="https://drive.google.com/file/d/1-3ZT5pkkSKRXCaGdwEByIGHeDS13JMQj/view?usp=drive_link" TargetMode="External"/><Relationship Id="rId204" Type="http://schemas.openxmlformats.org/officeDocument/2006/relationships/hyperlink" Target="https://drive.google.com/file/d/1UarR5ua22b6t-obvvWjMv_SZuR4UyBZV/view?usp=drive_link" TargetMode="External"/><Relationship Id="rId203" Type="http://schemas.openxmlformats.org/officeDocument/2006/relationships/hyperlink" Target="https://drive.google.com/file/d/1lHgeUmGJvbNZbLAfDwjxfhzwhaSowx5L/view?usp=drive_link" TargetMode="External"/><Relationship Id="rId209" Type="http://schemas.openxmlformats.org/officeDocument/2006/relationships/hyperlink" Target="https://drive.google.com/file/d/1JesJaPf3XrPUmsexFFHinrd4hfnH9KX9/view?usp=drive_link" TargetMode="External"/><Relationship Id="rId208" Type="http://schemas.openxmlformats.org/officeDocument/2006/relationships/hyperlink" Target="https://drive.google.com/file/d/1ItbfKB7HZPyC1JMWbGZ6OoAyWaCCKOf1/view?usp=drive_link" TargetMode="External"/><Relationship Id="rId207" Type="http://schemas.openxmlformats.org/officeDocument/2006/relationships/hyperlink" Target="https://drive.google.com/file/d/1HxQY7385R2D4T5n5mDEkFX0f-Iw_IQFv/view?usp=drive_link" TargetMode="External"/><Relationship Id="rId202" Type="http://schemas.openxmlformats.org/officeDocument/2006/relationships/hyperlink" Target="https://drive.google.com/file/d/1mBW0YA-p2B9i6HLJ-Fmv5RnOCXDuZ6Pi/view?usp=share_link" TargetMode="External"/><Relationship Id="rId201" Type="http://schemas.openxmlformats.org/officeDocument/2006/relationships/hyperlink" Target="https://drive.google.com/file/d/1seNBStXJGbgLcotUXL9VBuGJAt451odU/view?usp=drive_link" TargetMode="External"/><Relationship Id="rId200" Type="http://schemas.openxmlformats.org/officeDocument/2006/relationships/hyperlink" Target="https://drive.google.com/file/d/18m4K_pv03FQ7rncRZE3lGiqD4_c3wFxq/view?usp=drive_link"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file/d/1bkUm5T6auFeU0Cc1iJKLOTelX3hLLf5r/view?usp=drive_link" TargetMode="External"/><Relationship Id="rId42" Type="http://schemas.openxmlformats.org/officeDocument/2006/relationships/hyperlink" Target="https://drive.google.com/file/d/1MqgeAVByncRFsJcqGfZnp7Fi3s7wPeUS/view?usp=drive_link" TargetMode="External"/><Relationship Id="rId41" Type="http://schemas.openxmlformats.org/officeDocument/2006/relationships/hyperlink" Target="https://drive.google.com/file/d/1Uoj8UF5GM-sALVhqiwvIjVAdIwS34L8G/view?usp=drive_link" TargetMode="External"/><Relationship Id="rId44" Type="http://schemas.openxmlformats.org/officeDocument/2006/relationships/hyperlink" Target="https://drive.google.com/file/d/1qk4EGfueCANGgXlpm9-L1UiulTSAWMkN/view?usp=drive_link" TargetMode="External"/><Relationship Id="rId194" Type="http://schemas.openxmlformats.org/officeDocument/2006/relationships/table" Target="../tables/table8.xml"/><Relationship Id="rId43" Type="http://schemas.openxmlformats.org/officeDocument/2006/relationships/hyperlink" Target="https://drive.google.com/file/d/1muxUQtqx0WWfmgf1WSi3WfGWvJ1cZ7km/view?usp=drive_link" TargetMode="External"/><Relationship Id="rId46" Type="http://schemas.openxmlformats.org/officeDocument/2006/relationships/hyperlink" Target="https://drive.google.com/file/d/1C42N_0dl2_wVStyflkWFWI8HQWsBnnS3/view?usp=drive_link" TargetMode="External"/><Relationship Id="rId45" Type="http://schemas.openxmlformats.org/officeDocument/2006/relationships/hyperlink" Target="https://drive.google.com/file/d/1SfFbif4sh5EiGIysyAf_Eb-040y9dCAQ/view?usp=drive_link" TargetMode="External"/><Relationship Id="rId48" Type="http://schemas.openxmlformats.org/officeDocument/2006/relationships/hyperlink" Target="https://drive.google.com/file/d/1bU559v2ksIhVS9EdhYL9mfF8wW5br9VP/view?usp=drive_link" TargetMode="External"/><Relationship Id="rId47" Type="http://schemas.openxmlformats.org/officeDocument/2006/relationships/hyperlink" Target="https://drive.google.com/file/d/1IGKdQb0P_YMCgzPBcffo7mk_xP0tuXbY/view?usp=drive_link" TargetMode="External"/><Relationship Id="rId49" Type="http://schemas.openxmlformats.org/officeDocument/2006/relationships/hyperlink" Target="https://drive.google.com/file/d/1GumqnxqlAkeOZgCazhlP5L-lZ0lrcqsN/view?usp=drive_link" TargetMode="External"/><Relationship Id="rId31" Type="http://schemas.openxmlformats.org/officeDocument/2006/relationships/hyperlink" Target="https://drive.google.com/file/d/1_BWUJ0sj0Qs5Uda2pucBmTQLo77hhUFA/view?usp=drive_link" TargetMode="External"/><Relationship Id="rId30" Type="http://schemas.openxmlformats.org/officeDocument/2006/relationships/hyperlink" Target="https://drive.google.com/file/d/1mNlVTTVnKKFHi0p0jiRgeJsuqEInuKiw/view?usp=drive_link" TargetMode="External"/><Relationship Id="rId33" Type="http://schemas.openxmlformats.org/officeDocument/2006/relationships/hyperlink" Target="https://drive.google.com/file/d/19JaVR1v5Rb16CdtZ8S2BSmLz-JID_vB7/view?usp=drive_link" TargetMode="External"/><Relationship Id="rId32" Type="http://schemas.openxmlformats.org/officeDocument/2006/relationships/hyperlink" Target="https://drive.google.com/file/d/1hKnXOv7wxDy37jKhSxSyn6YL7b1jo3IM/view?usp=drive_link" TargetMode="External"/><Relationship Id="rId35" Type="http://schemas.openxmlformats.org/officeDocument/2006/relationships/hyperlink" Target="https://drive.google.com/file/d/1SRkDq4OWe78Z4L4Gb3UfsWIMV47_btNf/view?usp=drive_link" TargetMode="External"/><Relationship Id="rId34" Type="http://schemas.openxmlformats.org/officeDocument/2006/relationships/hyperlink" Target="https://drive.google.com/file/d/1UxW9dlkma6OceWsEA9Dlf8223an2PjzY/view?usp=drive_link" TargetMode="External"/><Relationship Id="rId37" Type="http://schemas.openxmlformats.org/officeDocument/2006/relationships/hyperlink" Target="https://drive.google.com/file/d/1YInNIg0paBF0GJvK9JxDTbDx24NtxmIw/view?usp=drive_link" TargetMode="External"/><Relationship Id="rId36" Type="http://schemas.openxmlformats.org/officeDocument/2006/relationships/hyperlink" Target="https://drive.google.com/file/d/1sVF7BjxHTG_Ni759jVIZEtvIJALe3Zuz/view?usp=drive_link" TargetMode="External"/><Relationship Id="rId39" Type="http://schemas.openxmlformats.org/officeDocument/2006/relationships/hyperlink" Target="https://drive.google.com/file/d/1Cmd18RScEMoAsPZC0lirPgkACunk4e5j/view?usp=drive_link" TargetMode="External"/><Relationship Id="rId38" Type="http://schemas.openxmlformats.org/officeDocument/2006/relationships/hyperlink" Target="https://drive.google.com/file/d/1sEYUGdpRIdruBBsTzaPhD-a6g_VCMSnP/view?usp=drive_link" TargetMode="External"/><Relationship Id="rId20" Type="http://schemas.openxmlformats.org/officeDocument/2006/relationships/hyperlink" Target="https://drive.google.com/file/d/1q1pcoCNKRZKEKnPGTDjWOq1VdB3HDV0d/view?usp=drive_link" TargetMode="External"/><Relationship Id="rId22" Type="http://schemas.openxmlformats.org/officeDocument/2006/relationships/hyperlink" Target="https://drive.google.com/file/d/1mt1IYnP7m79jMpu6NnA3MXV4JY3ZQXMp/view?usp=drive_link" TargetMode="External"/><Relationship Id="rId21" Type="http://schemas.openxmlformats.org/officeDocument/2006/relationships/hyperlink" Target="https://drive.google.com/file/d/1LAfP9BRNd41wc4JqGIhU0e5d_xu41zDM/view?usp=drive_link" TargetMode="External"/><Relationship Id="rId24" Type="http://schemas.openxmlformats.org/officeDocument/2006/relationships/hyperlink" Target="https://drive.google.com/file/d/1ke4XzwHfeSABLZzA0odk_8gDro1hylvX/view?usp=drive_link" TargetMode="External"/><Relationship Id="rId23" Type="http://schemas.openxmlformats.org/officeDocument/2006/relationships/hyperlink" Target="https://drive.google.com/file/d/117WJpe5NwyVGZUGVRnHORgueolYP7F-H/view?usp=drive_link" TargetMode="External"/><Relationship Id="rId26" Type="http://schemas.openxmlformats.org/officeDocument/2006/relationships/hyperlink" Target="https://drive.google.com/file/d/1BhMiSZgJmnl8vQUgvrW0hJlNchegkPRl/view?usp=drive_link" TargetMode="External"/><Relationship Id="rId25" Type="http://schemas.openxmlformats.org/officeDocument/2006/relationships/hyperlink" Target="https://drive.google.com/file/d/1Ya3kBNiPwDYhNDcE1pNhOdPidR0rnLU_/view?usp=drive_link" TargetMode="External"/><Relationship Id="rId28" Type="http://schemas.openxmlformats.org/officeDocument/2006/relationships/hyperlink" Target="https://drive.google.com/file/d/1Itc1XWTj0PZGC9TwzG5ZrDwxNLvAYmxp/view?usp=drive_link" TargetMode="External"/><Relationship Id="rId27" Type="http://schemas.openxmlformats.org/officeDocument/2006/relationships/hyperlink" Target="https://drive.google.com/file/d/1iszNPN91da6kgtrKA-gED6iiC3L-S1Oa/view?usp=drive_link" TargetMode="External"/><Relationship Id="rId29" Type="http://schemas.openxmlformats.org/officeDocument/2006/relationships/hyperlink" Target="https://drive.google.com/file/d/1ySc13YtRf53XsPCgMxZ4itYtFEzEGCph/view?usp=drive_link" TargetMode="External"/><Relationship Id="rId11" Type="http://schemas.openxmlformats.org/officeDocument/2006/relationships/hyperlink" Target="https://drive.google.com/file/d/1nM2fv0J0XQMbwnIecIqvjnQaTESUOTbb/view?usp=drive_link" TargetMode="External"/><Relationship Id="rId10" Type="http://schemas.openxmlformats.org/officeDocument/2006/relationships/hyperlink" Target="https://drive.google.com/file/d/1u-kXf84P-FVQX651WcMtsqq4_WqOIy33/view?usp=drive_link" TargetMode="External"/><Relationship Id="rId13" Type="http://schemas.openxmlformats.org/officeDocument/2006/relationships/hyperlink" Target="https://drive.google.com/file/d/1OpdFJcKTyZ0P3NTWVcKVg5GvBDj4t_gz/view?usp=drive_link" TargetMode="External"/><Relationship Id="rId12" Type="http://schemas.openxmlformats.org/officeDocument/2006/relationships/hyperlink" Target="https://drive.google.com/file/d/1hRR5fYVGcYm2s11yRt6o0Zj_PVx63-7I/view?usp=drive_link" TargetMode="External"/><Relationship Id="rId15" Type="http://schemas.openxmlformats.org/officeDocument/2006/relationships/hyperlink" Target="https://drive.google.com/file/d/1QtGjEcoWT7IPIu1i_EwV5Wj-BOGOwSRY/view?usp=drive_link" TargetMode="External"/><Relationship Id="rId198" Type="http://schemas.openxmlformats.org/officeDocument/2006/relationships/table" Target="../tables/table12.xml"/><Relationship Id="rId14" Type="http://schemas.openxmlformats.org/officeDocument/2006/relationships/hyperlink" Target="https://drive.google.com/file/d/1dpA4pmOAT0iUsGWMqgo1Hogxw4O3Zo4p/view?usp=drive_link" TargetMode="External"/><Relationship Id="rId197" Type="http://schemas.openxmlformats.org/officeDocument/2006/relationships/table" Target="../tables/table11.xml"/><Relationship Id="rId17" Type="http://schemas.openxmlformats.org/officeDocument/2006/relationships/hyperlink" Target="https://drive.google.com/file/d/1Z2DgVv1SevryMiohRPlCESVKSOy1Rg2n/view?usp=drive_link" TargetMode="External"/><Relationship Id="rId196" Type="http://schemas.openxmlformats.org/officeDocument/2006/relationships/table" Target="../tables/table10.xml"/><Relationship Id="rId16" Type="http://schemas.openxmlformats.org/officeDocument/2006/relationships/hyperlink" Target="https://drive.google.com/file/d/1VgHKSwIoK1cheHOqK_lRdoBmPDhX5jTd/view?usp=drive_link" TargetMode="External"/><Relationship Id="rId195" Type="http://schemas.openxmlformats.org/officeDocument/2006/relationships/table" Target="../tables/table9.xml"/><Relationship Id="rId19" Type="http://schemas.openxmlformats.org/officeDocument/2006/relationships/hyperlink" Target="https://drive.google.com/file/d/1T97YpjblQlnOST4yKGCDLOcaLdicZa_Y/view?usp=drive_link" TargetMode="External"/><Relationship Id="rId18" Type="http://schemas.openxmlformats.org/officeDocument/2006/relationships/hyperlink" Target="https://drive.google.com/file/d/14ug-jk6zZFJx0f9QzjSnsEGpiqfKKacC/view?usp=drive_link" TargetMode="External"/><Relationship Id="rId199" Type="http://schemas.openxmlformats.org/officeDocument/2006/relationships/table" Target="../tables/table13.xml"/><Relationship Id="rId84" Type="http://schemas.openxmlformats.org/officeDocument/2006/relationships/hyperlink" Target="https://drive.google.com/file/d/1NP9LEGiP21M0HxkqhZ_YtLpmcpKplW_v/view?usp=drive_link" TargetMode="External"/><Relationship Id="rId83" Type="http://schemas.openxmlformats.org/officeDocument/2006/relationships/hyperlink" Target="https://drive.google.com/file/d/1zZBqCwr4uKmkA1z0f4zvTRinY_SN-ge9/view?usp=drive_link" TargetMode="External"/><Relationship Id="rId86" Type="http://schemas.openxmlformats.org/officeDocument/2006/relationships/hyperlink" Target="https://drive.google.com/file/d/1jsJueax3sdVcMAIY-L_SUhNvf4uDqW_w/view?usp=drive_link" TargetMode="External"/><Relationship Id="rId85" Type="http://schemas.openxmlformats.org/officeDocument/2006/relationships/hyperlink" Target="https://drive.google.com/file/d/1hlA_PUwK3TdsQneHU_54MzzyiRIjbRU2/view?usp=drive_link" TargetMode="External"/><Relationship Id="rId88" Type="http://schemas.openxmlformats.org/officeDocument/2006/relationships/hyperlink" Target="https://drive.google.com/file/d/1poZHYKz2VlWsQTKnRnQnhrxGyV0YVsMN/view?usp=drive_link" TargetMode="External"/><Relationship Id="rId271" Type="http://schemas.openxmlformats.org/officeDocument/2006/relationships/table" Target="../tables/table85.xml"/><Relationship Id="rId87" Type="http://schemas.openxmlformats.org/officeDocument/2006/relationships/hyperlink" Target="https://drive.google.com/file/d/1Avka_vQ0ZUujt7rQmJkvngZULh3p1n5h/view?usp=drive_link" TargetMode="External"/><Relationship Id="rId270" Type="http://schemas.openxmlformats.org/officeDocument/2006/relationships/table" Target="../tables/table84.xml"/><Relationship Id="rId89" Type="http://schemas.openxmlformats.org/officeDocument/2006/relationships/hyperlink" Target="https://drive.google.com/file/d/1dGDjiH3e0_DZfouxJJ-NqeuNkrNvvjSB/view?usp=drive_link" TargetMode="External"/><Relationship Id="rId80" Type="http://schemas.openxmlformats.org/officeDocument/2006/relationships/hyperlink" Target="https://drive.google.com/file/d/1N7Axxd1lpdBQJDW-uikG0H8vJxnlxPQw/view?usp=drive_link" TargetMode="External"/><Relationship Id="rId82" Type="http://schemas.openxmlformats.org/officeDocument/2006/relationships/hyperlink" Target="https://drive.google.com/file/d/1EOhUZupsiEfbmlgFUyqLsD-vngLRS8O-/view?usp=drive_link" TargetMode="External"/><Relationship Id="rId81" Type="http://schemas.openxmlformats.org/officeDocument/2006/relationships/hyperlink" Target="https://drive.google.com/file/d/1Qs11Zbqk5OB1wTFpI9_DzUwBm212LILY/view?usp=drive_link" TargetMode="External"/><Relationship Id="rId1" Type="http://schemas.openxmlformats.org/officeDocument/2006/relationships/hyperlink" Target="https://drive.google.com/file/d/1PhTq9YcbnhxURyIQvBpEIHdYuEHwmNSV/view?usp=drive_link" TargetMode="External"/><Relationship Id="rId2" Type="http://schemas.openxmlformats.org/officeDocument/2006/relationships/hyperlink" Target="https://drive.google.com/file/d/1xsa_N1z323dfyt7f5ELkaUmVmPfp4Qfp/view?usp=drive_link" TargetMode="External"/><Relationship Id="rId3" Type="http://schemas.openxmlformats.org/officeDocument/2006/relationships/hyperlink" Target="https://drive.google.com/file/d/1csVQqxHW45h-e4uFZ17tqKMvVrZWyaHK/view?usp=drive_link" TargetMode="External"/><Relationship Id="rId4" Type="http://schemas.openxmlformats.org/officeDocument/2006/relationships/hyperlink" Target="https://drive.google.com/file/d/142jUrk9epsZzgUZeNAHo1sl7eRfkdzDx/view?usp=drive_link" TargetMode="External"/><Relationship Id="rId269" Type="http://schemas.openxmlformats.org/officeDocument/2006/relationships/table" Target="../tables/table83.xml"/><Relationship Id="rId9" Type="http://schemas.openxmlformats.org/officeDocument/2006/relationships/hyperlink" Target="https://drive.google.com/file/d/12SWqyCphkXcmLfCxlL4wtExJyJe_1NuF/view?usp=drive_link" TargetMode="External"/><Relationship Id="rId264" Type="http://schemas.openxmlformats.org/officeDocument/2006/relationships/table" Target="../tables/table78.xml"/><Relationship Id="rId263" Type="http://schemas.openxmlformats.org/officeDocument/2006/relationships/table" Target="../tables/table77.xml"/><Relationship Id="rId262" Type="http://schemas.openxmlformats.org/officeDocument/2006/relationships/table" Target="../tables/table76.xml"/><Relationship Id="rId261" Type="http://schemas.openxmlformats.org/officeDocument/2006/relationships/table" Target="../tables/table75.xml"/><Relationship Id="rId5" Type="http://schemas.openxmlformats.org/officeDocument/2006/relationships/hyperlink" Target="https://drive.google.com/file/d/1qAV0R9FR3LrFn8WE9WBH6vTnrG4zZU6J/view?usp=drive_link" TargetMode="External"/><Relationship Id="rId268" Type="http://schemas.openxmlformats.org/officeDocument/2006/relationships/table" Target="../tables/table82.xml"/><Relationship Id="rId6" Type="http://schemas.openxmlformats.org/officeDocument/2006/relationships/hyperlink" Target="https://drive.google.com/file/d/1lEQTilm1BeTbadv3cFwpUXISzpTcOEB6/view?usp=drive_link" TargetMode="External"/><Relationship Id="rId267" Type="http://schemas.openxmlformats.org/officeDocument/2006/relationships/table" Target="../tables/table81.xml"/><Relationship Id="rId7" Type="http://schemas.openxmlformats.org/officeDocument/2006/relationships/hyperlink" Target="https://drive.google.com/file/d/1J2k3mFKKCgObGnTxa6bGdcJnSs1HCPA_/view?usp=drive_link" TargetMode="External"/><Relationship Id="rId266" Type="http://schemas.openxmlformats.org/officeDocument/2006/relationships/table" Target="../tables/table80.xml"/><Relationship Id="rId8" Type="http://schemas.openxmlformats.org/officeDocument/2006/relationships/hyperlink" Target="https://drive.google.com/file/d/1Zy0uO_jxX55gSjboCMgcMvbMeHRr6vgc/view?usp=drive_link" TargetMode="External"/><Relationship Id="rId265" Type="http://schemas.openxmlformats.org/officeDocument/2006/relationships/table" Target="../tables/table79.xml"/><Relationship Id="rId73" Type="http://schemas.openxmlformats.org/officeDocument/2006/relationships/hyperlink" Target="https://drive.google.com/file/d/1AU2yaKcHYRPtornj0zxfQ6z4OT9HNxNB/view?usp=drive_link" TargetMode="External"/><Relationship Id="rId72" Type="http://schemas.openxmlformats.org/officeDocument/2006/relationships/hyperlink" Target="https://drive.google.com/file/d/1wSkSlGrcNzqUL_MRpZyqRTSiKg-LQR4I/view?usp=share_link" TargetMode="External"/><Relationship Id="rId75" Type="http://schemas.openxmlformats.org/officeDocument/2006/relationships/hyperlink" Target="https://drive.google.com/file/d/1XgNCnC34-ErIl097E-y0ikIfKDEZOdsv/view?usp=drive_link" TargetMode="External"/><Relationship Id="rId74" Type="http://schemas.openxmlformats.org/officeDocument/2006/relationships/hyperlink" Target="https://drive.google.com/file/d/17Lmx46_ciNO8Wh91hPr1lL0NqBcXoqMN/view?usp=drive_link" TargetMode="External"/><Relationship Id="rId77" Type="http://schemas.openxmlformats.org/officeDocument/2006/relationships/hyperlink" Target="https://drive.google.com/file/d/17_ZzJ0x2bIjtzS8C3yj2yd6n9N91QfgL/view?usp=drive_link" TargetMode="External"/><Relationship Id="rId260" Type="http://schemas.openxmlformats.org/officeDocument/2006/relationships/table" Target="../tables/table74.xml"/><Relationship Id="rId76" Type="http://schemas.openxmlformats.org/officeDocument/2006/relationships/hyperlink" Target="https://drive.google.com/file/d/1vF-Ae6txR0qFM9m5MIC0HdrPkCc-_IlU/view?usp=drive_link" TargetMode="External"/><Relationship Id="rId79" Type="http://schemas.openxmlformats.org/officeDocument/2006/relationships/hyperlink" Target="https://drive.google.com/file/d/1eNYjyg92BO1jV43-rIbrYR7LWrKQ1nyY/view?usp=drive_link" TargetMode="External"/><Relationship Id="rId78" Type="http://schemas.openxmlformats.org/officeDocument/2006/relationships/hyperlink" Target="https://drive.google.com/file/d/1LYXWd4ZGyDhcZmPbl2ZacnbNLSpUjIE9/view?usp=drive_link" TargetMode="External"/><Relationship Id="rId71" Type="http://schemas.openxmlformats.org/officeDocument/2006/relationships/hyperlink" Target="https://drive.google.com/file/d/1-2EG5WBRg0bh8E1MWllYNJWDynwl_nWE/view?usp=drive_link" TargetMode="External"/><Relationship Id="rId70" Type="http://schemas.openxmlformats.org/officeDocument/2006/relationships/hyperlink" Target="https://drive.google.com/file/d/1nh8WZ-bpFZg-MA5xd4iLHVYRZiCzq3cO/view?usp=drive_link" TargetMode="External"/><Relationship Id="rId259" Type="http://schemas.openxmlformats.org/officeDocument/2006/relationships/table" Target="../tables/table73.xml"/><Relationship Id="rId258" Type="http://schemas.openxmlformats.org/officeDocument/2006/relationships/table" Target="../tables/table72.xml"/><Relationship Id="rId253" Type="http://schemas.openxmlformats.org/officeDocument/2006/relationships/table" Target="../tables/table67.xml"/><Relationship Id="rId252" Type="http://schemas.openxmlformats.org/officeDocument/2006/relationships/table" Target="../tables/table66.xml"/><Relationship Id="rId251" Type="http://schemas.openxmlformats.org/officeDocument/2006/relationships/table" Target="../tables/table65.xml"/><Relationship Id="rId250" Type="http://schemas.openxmlformats.org/officeDocument/2006/relationships/table" Target="../tables/table64.xml"/><Relationship Id="rId257" Type="http://schemas.openxmlformats.org/officeDocument/2006/relationships/table" Target="../tables/table71.xml"/><Relationship Id="rId256" Type="http://schemas.openxmlformats.org/officeDocument/2006/relationships/table" Target="../tables/table70.xml"/><Relationship Id="rId255" Type="http://schemas.openxmlformats.org/officeDocument/2006/relationships/table" Target="../tables/table69.xml"/><Relationship Id="rId254" Type="http://schemas.openxmlformats.org/officeDocument/2006/relationships/table" Target="../tables/table68.xml"/><Relationship Id="rId62" Type="http://schemas.openxmlformats.org/officeDocument/2006/relationships/hyperlink" Target="https://drive.google.com/file/d/1DvO_4zjl6o6tiXkBebUfRnLe8vD1mu1_/view?usp=drive_link" TargetMode="External"/><Relationship Id="rId61" Type="http://schemas.openxmlformats.org/officeDocument/2006/relationships/hyperlink" Target="https://drive.google.com/file/d/1xbM8qxRa3OR7wdRPcLCrhHIm646sJ3ND/view?usp=drive_link" TargetMode="External"/><Relationship Id="rId64" Type="http://schemas.openxmlformats.org/officeDocument/2006/relationships/hyperlink" Target="https://drive.google.com/file/d/1Dn6lOF6uImpLfWBNUIhLmSdcfMjrCoLu/view?usp=drive_link" TargetMode="External"/><Relationship Id="rId63" Type="http://schemas.openxmlformats.org/officeDocument/2006/relationships/hyperlink" Target="https://drive.google.com/file/d/1WpPWuANffyo2F01nlblyt52AquVHh0yQ/view?usp=drive_link" TargetMode="External"/><Relationship Id="rId66" Type="http://schemas.openxmlformats.org/officeDocument/2006/relationships/hyperlink" Target="https://drive.google.com/file/d/1YLRF6scXBzS5K8P8vbTafuuTDv03CO18/view?usp=drive_link" TargetMode="External"/><Relationship Id="rId65" Type="http://schemas.openxmlformats.org/officeDocument/2006/relationships/hyperlink" Target="https://drive.google.com/file/d/1Mc8xJxo-hjGGX9g58E9T3lqkxqMUD8LL/view?usp=drive_link" TargetMode="External"/><Relationship Id="rId68" Type="http://schemas.openxmlformats.org/officeDocument/2006/relationships/hyperlink" Target="https://drive.google.com/file/d/1ajRyeEQd7dd5HU4RMaQhaMALlx9CqEH7/view?usp=drive_link" TargetMode="External"/><Relationship Id="rId67" Type="http://schemas.openxmlformats.org/officeDocument/2006/relationships/hyperlink" Target="https://drive.google.com/file/d/1EmS_6LDagjxsTNfTm1D9PwykH4lmeT3j/view?usp=drive_link" TargetMode="External"/><Relationship Id="rId60" Type="http://schemas.openxmlformats.org/officeDocument/2006/relationships/hyperlink" Target="https://drive.google.com/file/d/1mBiXbB3jw_GiYru2uCbZTbf86AfzMGjN/view?usp=drive_link" TargetMode="External"/><Relationship Id="rId69" Type="http://schemas.openxmlformats.org/officeDocument/2006/relationships/hyperlink" Target="https://drive.google.com/file/d/18-ZHyByVWaSkgPJH4KTg79VVEjpZvWJn/view?usp=drive_link" TargetMode="External"/><Relationship Id="rId51" Type="http://schemas.openxmlformats.org/officeDocument/2006/relationships/hyperlink" Target="https://drive.google.com/file/d/1Hn1UOQ7HDx9q3unkvunoEZTvCuv5JmdH/view?usp=drive_link" TargetMode="External"/><Relationship Id="rId50" Type="http://schemas.openxmlformats.org/officeDocument/2006/relationships/hyperlink" Target="https://drive.google.com/file/d/1hSuMRwe6xW6H82WwKeDkrCICDncbHE_p/view?usp=drive_link" TargetMode="External"/><Relationship Id="rId53" Type="http://schemas.openxmlformats.org/officeDocument/2006/relationships/hyperlink" Target="https://drive.google.com/file/d/1EKyeHW0uaRvSPRB_38PIAftrxTuxbjdn/view?usp=drive_link" TargetMode="External"/><Relationship Id="rId52" Type="http://schemas.openxmlformats.org/officeDocument/2006/relationships/hyperlink" Target="https://drive.google.com/file/d/1JMIIHSh1qQQLNUi4OvpFUss4GvC-zpKo/view?usp=drive_link" TargetMode="External"/><Relationship Id="rId55" Type="http://schemas.openxmlformats.org/officeDocument/2006/relationships/hyperlink" Target="https://drive.google.com/file/d/14ugHOvPXBUih8IkcE5uFmCBtwf-iySGL/view?usp=drive_link" TargetMode="External"/><Relationship Id="rId54" Type="http://schemas.openxmlformats.org/officeDocument/2006/relationships/hyperlink" Target="https://drive.google.com/file/d/1FNf1tkmfmK0rg1kQAdbeYJUojT4grk7h/view?usp=drive_link" TargetMode="External"/><Relationship Id="rId57" Type="http://schemas.openxmlformats.org/officeDocument/2006/relationships/hyperlink" Target="https://drive.google.com/file/d/1SG4nguoNulimlDH57xP_19OYSS4jzU8m/view?usp=drive_link" TargetMode="External"/><Relationship Id="rId56" Type="http://schemas.openxmlformats.org/officeDocument/2006/relationships/hyperlink" Target="https://drive.google.com/file/d/1I4PFacNUjLZYsR3C_H5dKhbebJmTZL4R/view?usp=drive_link" TargetMode="External"/><Relationship Id="rId59" Type="http://schemas.openxmlformats.org/officeDocument/2006/relationships/hyperlink" Target="https://drive.google.com/file/d/1XIlnpbqniHJgRZYOgtmSB-uRdQUWjXtz/view?usp=drive_link" TargetMode="External"/><Relationship Id="rId58" Type="http://schemas.openxmlformats.org/officeDocument/2006/relationships/hyperlink" Target="https://drive.google.com/file/d/1FsmZviqsZ8gUfLBMuvIJ8YPMyKtgzO0z/view?usp=drive_link" TargetMode="External"/><Relationship Id="rId272" Type="http://schemas.openxmlformats.org/officeDocument/2006/relationships/table" Target="../tables/table86.xml"/><Relationship Id="rId107" Type="http://schemas.openxmlformats.org/officeDocument/2006/relationships/hyperlink" Target="https://drive.google.com/file/d/1Bd2xdn3jECVZilRERDKvqBoQWiEbOvDT/view?usp=drive_link" TargetMode="External"/><Relationship Id="rId228" Type="http://schemas.openxmlformats.org/officeDocument/2006/relationships/table" Target="../tables/table42.xml"/><Relationship Id="rId106" Type="http://schemas.openxmlformats.org/officeDocument/2006/relationships/hyperlink" Target="https://drive.google.com/file/d/1rBwbiLPp5eDTD3SxVcpJhA2S0MB1nUgh/view?usp=sharing" TargetMode="External"/><Relationship Id="rId227" Type="http://schemas.openxmlformats.org/officeDocument/2006/relationships/table" Target="../tables/table41.xml"/><Relationship Id="rId105" Type="http://schemas.openxmlformats.org/officeDocument/2006/relationships/hyperlink" Target="https://drive.google.com/file/d/1SQ5e-clkyeruxUviT8V5GOrVJP0CB1o5/view?usp=sharing" TargetMode="External"/><Relationship Id="rId226" Type="http://schemas.openxmlformats.org/officeDocument/2006/relationships/table" Target="../tables/table40.xml"/><Relationship Id="rId104" Type="http://schemas.openxmlformats.org/officeDocument/2006/relationships/hyperlink" Target="https://drive.google.com/file/d/11zoW1zw_XH93BNKpsI8X_fQf0nb82rZM/view?usp=sharing" TargetMode="External"/><Relationship Id="rId225" Type="http://schemas.openxmlformats.org/officeDocument/2006/relationships/table" Target="../tables/table39.xml"/><Relationship Id="rId109" Type="http://schemas.openxmlformats.org/officeDocument/2006/relationships/hyperlink" Target="https://drive.google.com/file/d/1VAij8CkzIkwSd9vDnRpgSfSct0_jhtwx/view?usp=drive_link" TargetMode="External"/><Relationship Id="rId108" Type="http://schemas.openxmlformats.org/officeDocument/2006/relationships/hyperlink" Target="https://drive.google.com/file/d/1vKaKvOudauSKMvD1Q0xEnwoVwvTneI8F/view?usp=drive_link" TargetMode="External"/><Relationship Id="rId229" Type="http://schemas.openxmlformats.org/officeDocument/2006/relationships/table" Target="../tables/table43.xml"/><Relationship Id="rId220" Type="http://schemas.openxmlformats.org/officeDocument/2006/relationships/table" Target="../tables/table34.xml"/><Relationship Id="rId103" Type="http://schemas.openxmlformats.org/officeDocument/2006/relationships/hyperlink" Target="https://drive.google.com/file/d/16cfWj52xXhhLsV4huiWVlZdfljgQp7ad/view?usp=drive_link" TargetMode="External"/><Relationship Id="rId224" Type="http://schemas.openxmlformats.org/officeDocument/2006/relationships/table" Target="../tables/table38.xml"/><Relationship Id="rId102" Type="http://schemas.openxmlformats.org/officeDocument/2006/relationships/hyperlink" Target="https://drive.google.com/file/d/1M5FqyNpGlRAZTi2z1fjnSPnCORqPMTCG/view?usp=drive_link" TargetMode="External"/><Relationship Id="rId223" Type="http://schemas.openxmlformats.org/officeDocument/2006/relationships/table" Target="../tables/table37.xml"/><Relationship Id="rId101" Type="http://schemas.openxmlformats.org/officeDocument/2006/relationships/hyperlink" Target="https://drive.google.com/file/d/1FVfDAyhWneA4PA_FjpiImkSSiiPnXIZZ/view?usp=sharing" TargetMode="External"/><Relationship Id="rId222" Type="http://schemas.openxmlformats.org/officeDocument/2006/relationships/table" Target="../tables/table36.xml"/><Relationship Id="rId100" Type="http://schemas.openxmlformats.org/officeDocument/2006/relationships/hyperlink" Target="https://drive.google.com/file/d/18yUaeqSE81tbOZ6YwXnDLnh6o8bpIJUM/view?usp=drive_link" TargetMode="External"/><Relationship Id="rId221" Type="http://schemas.openxmlformats.org/officeDocument/2006/relationships/table" Target="../tables/table35.xml"/><Relationship Id="rId217" Type="http://schemas.openxmlformats.org/officeDocument/2006/relationships/table" Target="../tables/table31.xml"/><Relationship Id="rId216" Type="http://schemas.openxmlformats.org/officeDocument/2006/relationships/table" Target="../tables/table30.xml"/><Relationship Id="rId215" Type="http://schemas.openxmlformats.org/officeDocument/2006/relationships/table" Target="../tables/table29.xml"/><Relationship Id="rId214" Type="http://schemas.openxmlformats.org/officeDocument/2006/relationships/table" Target="../tables/table28.xml"/><Relationship Id="rId219" Type="http://schemas.openxmlformats.org/officeDocument/2006/relationships/table" Target="../tables/table33.xml"/><Relationship Id="rId218" Type="http://schemas.openxmlformats.org/officeDocument/2006/relationships/table" Target="../tables/table32.xml"/><Relationship Id="rId213" Type="http://schemas.openxmlformats.org/officeDocument/2006/relationships/table" Target="../tables/table27.xml"/><Relationship Id="rId212" Type="http://schemas.openxmlformats.org/officeDocument/2006/relationships/table" Target="../tables/table26.xml"/><Relationship Id="rId211" Type="http://schemas.openxmlformats.org/officeDocument/2006/relationships/table" Target="../tables/table25.xml"/><Relationship Id="rId210" Type="http://schemas.openxmlformats.org/officeDocument/2006/relationships/table" Target="../tables/table24.xml"/><Relationship Id="rId249" Type="http://schemas.openxmlformats.org/officeDocument/2006/relationships/table" Target="../tables/table63.xml"/><Relationship Id="rId248" Type="http://schemas.openxmlformats.org/officeDocument/2006/relationships/table" Target="../tables/table62.xml"/><Relationship Id="rId247" Type="http://schemas.openxmlformats.org/officeDocument/2006/relationships/table" Target="../tables/table61.xml"/><Relationship Id="rId242" Type="http://schemas.openxmlformats.org/officeDocument/2006/relationships/table" Target="../tables/table56.xml"/><Relationship Id="rId241" Type="http://schemas.openxmlformats.org/officeDocument/2006/relationships/table" Target="../tables/table55.xml"/><Relationship Id="rId240" Type="http://schemas.openxmlformats.org/officeDocument/2006/relationships/table" Target="../tables/table54.xml"/><Relationship Id="rId246" Type="http://schemas.openxmlformats.org/officeDocument/2006/relationships/table" Target="../tables/table60.xml"/><Relationship Id="rId245" Type="http://schemas.openxmlformats.org/officeDocument/2006/relationships/table" Target="../tables/table59.xml"/><Relationship Id="rId244" Type="http://schemas.openxmlformats.org/officeDocument/2006/relationships/table" Target="../tables/table58.xml"/><Relationship Id="rId243" Type="http://schemas.openxmlformats.org/officeDocument/2006/relationships/table" Target="../tables/table57.xml"/><Relationship Id="rId95" Type="http://schemas.openxmlformats.org/officeDocument/2006/relationships/hyperlink" Target="https://drive.google.com/file/d/1hqhpvfQUihEPqdpo5PWulJYin-lV5WW9/view?usp=drive_link" TargetMode="External"/><Relationship Id="rId94" Type="http://schemas.openxmlformats.org/officeDocument/2006/relationships/hyperlink" Target="https://drive.google.com/file/d/10AYw1ZvvlDzCbS2OV_u1Sxkcwi_VPBNd/view?usp=drive_link" TargetMode="External"/><Relationship Id="rId97" Type="http://schemas.openxmlformats.org/officeDocument/2006/relationships/hyperlink" Target="https://drive.google.com/file/d/1Dy8P2cEv08P8dY8fcu9bpjT-b23xhKa_/view?usp=drive_link" TargetMode="External"/><Relationship Id="rId96" Type="http://schemas.openxmlformats.org/officeDocument/2006/relationships/hyperlink" Target="https://drive.google.com/file/d/1WlsPHFJko6_nW2_at5zcTz4S7mESWB6v/view?usp=drive_link" TargetMode="External"/><Relationship Id="rId99" Type="http://schemas.openxmlformats.org/officeDocument/2006/relationships/hyperlink" Target="https://drive.google.com/file/d/1Zr2G90yjV2828GD4UhFACxH3P-7NwWD2/view?usp=drive_link" TargetMode="External"/><Relationship Id="rId98" Type="http://schemas.openxmlformats.org/officeDocument/2006/relationships/hyperlink" Target="https://drive.google.com/file/d/1XDsk3ZeSLRvODFqLAVkdzaSOQbNivwjB/view?usp=drive_link" TargetMode="External"/><Relationship Id="rId91" Type="http://schemas.openxmlformats.org/officeDocument/2006/relationships/hyperlink" Target="https://drive.google.com/file/d/1h8RTxXbF93fX_H3tTIB5Y9P8sm6yzKdE/view?usp=drive_link" TargetMode="External"/><Relationship Id="rId90" Type="http://schemas.openxmlformats.org/officeDocument/2006/relationships/hyperlink" Target="https://drive.google.com/file/d/1QblusT7OfzrtPqVf450_ZC0xODgjs6hc/view?usp=drive_link" TargetMode="External"/><Relationship Id="rId93" Type="http://schemas.openxmlformats.org/officeDocument/2006/relationships/hyperlink" Target="https://drive.google.com/file/d/1AzqUJFyAbOH8dPLIpWtfUMHK0IFFPV69/view?usp=drive_link" TargetMode="External"/><Relationship Id="rId92" Type="http://schemas.openxmlformats.org/officeDocument/2006/relationships/hyperlink" Target="https://drive.google.com/file/d/1VBBgLdTzc71BBfeQdEBq4Dh-iqjVzX8C/view?usp=drive_link" TargetMode="External"/><Relationship Id="rId239" Type="http://schemas.openxmlformats.org/officeDocument/2006/relationships/table" Target="../tables/table53.xml"/><Relationship Id="rId238" Type="http://schemas.openxmlformats.org/officeDocument/2006/relationships/table" Target="../tables/table52.xml"/><Relationship Id="rId237" Type="http://schemas.openxmlformats.org/officeDocument/2006/relationships/table" Target="../tables/table51.xml"/><Relationship Id="rId236" Type="http://schemas.openxmlformats.org/officeDocument/2006/relationships/table" Target="../tables/table50.xml"/><Relationship Id="rId110" Type="http://schemas.openxmlformats.org/officeDocument/2006/relationships/hyperlink" Target="https://drive.google.com/file/d/1bdHETJBypL2XnzoV8GlPYYkMloOi1APq/view?usp=drive_link" TargetMode="External"/><Relationship Id="rId231" Type="http://schemas.openxmlformats.org/officeDocument/2006/relationships/table" Target="../tables/table45.xml"/><Relationship Id="rId230" Type="http://schemas.openxmlformats.org/officeDocument/2006/relationships/table" Target="../tables/table44.xml"/><Relationship Id="rId114" Type="http://schemas.openxmlformats.org/officeDocument/2006/relationships/drawing" Target="../drawings/drawing4.xml"/><Relationship Id="rId235" Type="http://schemas.openxmlformats.org/officeDocument/2006/relationships/table" Target="../tables/table49.xml"/><Relationship Id="rId113" Type="http://schemas.openxmlformats.org/officeDocument/2006/relationships/hyperlink" Target="https://drive.google.com/file/d/13edsYUn2A6TEfbbh6j7DKlUqWroA6Tb-/view?usp=drive_link" TargetMode="External"/><Relationship Id="rId234" Type="http://schemas.openxmlformats.org/officeDocument/2006/relationships/table" Target="../tables/table48.xml"/><Relationship Id="rId112" Type="http://schemas.openxmlformats.org/officeDocument/2006/relationships/hyperlink" Target="https://drive.google.com/file/d/1yXBluCP16YgRuFuVY09wKZim1DGun7Hi/view?usp=drive_link" TargetMode="External"/><Relationship Id="rId233" Type="http://schemas.openxmlformats.org/officeDocument/2006/relationships/table" Target="../tables/table47.xml"/><Relationship Id="rId111" Type="http://schemas.openxmlformats.org/officeDocument/2006/relationships/hyperlink" Target="https://drive.google.com/file/d/1HKPswePUyv8xZPJkf-I1fduDBN75mfI4/view?usp=drive_link" TargetMode="External"/><Relationship Id="rId232" Type="http://schemas.openxmlformats.org/officeDocument/2006/relationships/table" Target="../tables/table46.xml"/><Relationship Id="rId206" Type="http://schemas.openxmlformats.org/officeDocument/2006/relationships/table" Target="../tables/table20.xml"/><Relationship Id="rId205" Type="http://schemas.openxmlformats.org/officeDocument/2006/relationships/table" Target="../tables/table19.xml"/><Relationship Id="rId204" Type="http://schemas.openxmlformats.org/officeDocument/2006/relationships/table" Target="../tables/table18.xml"/><Relationship Id="rId203" Type="http://schemas.openxmlformats.org/officeDocument/2006/relationships/table" Target="../tables/table17.xml"/><Relationship Id="rId209" Type="http://schemas.openxmlformats.org/officeDocument/2006/relationships/table" Target="../tables/table23.xml"/><Relationship Id="rId208" Type="http://schemas.openxmlformats.org/officeDocument/2006/relationships/table" Target="../tables/table22.xml"/><Relationship Id="rId207" Type="http://schemas.openxmlformats.org/officeDocument/2006/relationships/table" Target="../tables/table21.xml"/><Relationship Id="rId202" Type="http://schemas.openxmlformats.org/officeDocument/2006/relationships/table" Target="../tables/table16.xml"/><Relationship Id="rId201" Type="http://schemas.openxmlformats.org/officeDocument/2006/relationships/table" Target="../tables/table15.xml"/><Relationship Id="rId200"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file/d/1WZ1gEcurft6cJrLd8UGdo5pEEryYKxN_/view?usp=sharing" TargetMode="External"/><Relationship Id="rId2" Type="http://schemas.openxmlformats.org/officeDocument/2006/relationships/hyperlink" Target="https://drive.google.com/file/d/1MDyWTOL3Emb--MU13lUyuKlnMODjqiAd/view?usp=drive_link" TargetMode="External"/><Relationship Id="rId3" Type="http://schemas.openxmlformats.org/officeDocument/2006/relationships/hyperlink" Target="https://drive.google.com/file/d/11s6Mwh6GFzjNTHs4IloDFztqBzT5LoCD/view?usp=drive_link" TargetMode="External"/><Relationship Id="rId4" Type="http://schemas.openxmlformats.org/officeDocument/2006/relationships/hyperlink" Target="https://drive.google.com/file/d/1DIadztZsOu8844KPT24iKWm1EYA7zZ2e/view?usp=drive_link" TargetMode="External"/><Relationship Id="rId5"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5.71"/>
    <col customWidth="1" min="2" max="2" width="16.86"/>
    <col customWidth="1" min="3" max="3" width="22.14"/>
    <col customWidth="1" min="4" max="4" width="15.86"/>
    <col customWidth="1" min="5" max="5" width="21.43"/>
    <col customWidth="1" min="6" max="6" width="4.86"/>
    <col customWidth="1" min="7" max="7" width="2.71"/>
    <col customWidth="1" min="8" max="8" width="13.29"/>
    <col customWidth="1" min="9" max="9" width="10.0"/>
    <col customWidth="1" min="10" max="10" width="11.71"/>
    <col customWidth="1" min="11" max="26" width="6.86"/>
    <col customWidth="1" min="27" max="27" width="5.29"/>
  </cols>
  <sheetData>
    <row r="1" ht="9.75" customHeight="1">
      <c r="A1" s="1"/>
      <c r="B1" s="1"/>
      <c r="C1" s="1"/>
      <c r="D1" s="1"/>
      <c r="E1" s="2" t="s">
        <v>0</v>
      </c>
      <c r="F1" s="3"/>
      <c r="G1" s="1"/>
      <c r="H1" s="1"/>
      <c r="I1" s="4"/>
      <c r="J1" s="5"/>
      <c r="K1" s="6"/>
      <c r="L1" s="6"/>
      <c r="M1" s="6"/>
      <c r="N1" s="6"/>
      <c r="O1" s="6"/>
      <c r="P1" s="6"/>
      <c r="Q1" s="6"/>
      <c r="R1" s="6"/>
      <c r="S1" s="6"/>
      <c r="T1" s="6"/>
      <c r="U1" s="6"/>
      <c r="V1" s="6"/>
      <c r="W1" s="6"/>
      <c r="X1" s="6"/>
      <c r="Y1" s="6"/>
      <c r="Z1" s="6"/>
      <c r="AA1" s="7"/>
      <c r="AB1" s="8"/>
      <c r="AC1" s="8"/>
      <c r="AD1" s="8"/>
    </row>
    <row r="2" ht="18.75" customHeight="1">
      <c r="A2" s="1"/>
      <c r="B2" s="1"/>
      <c r="C2" s="1"/>
      <c r="D2" s="9"/>
      <c r="E2" s="10" t="s">
        <v>1</v>
      </c>
      <c r="F2" s="1"/>
      <c r="G2" s="1"/>
      <c r="H2" s="1"/>
      <c r="I2" s="4"/>
      <c r="J2" s="5"/>
      <c r="K2" s="6"/>
      <c r="L2" s="6"/>
      <c r="M2" s="6"/>
      <c r="N2" s="6"/>
      <c r="O2" s="6"/>
      <c r="P2" s="6"/>
      <c r="Q2" s="6"/>
      <c r="R2" s="6"/>
      <c r="S2" s="6"/>
      <c r="T2" s="6"/>
      <c r="U2" s="6"/>
      <c r="V2" s="6"/>
      <c r="W2" s="6"/>
      <c r="X2" s="6"/>
      <c r="Y2" s="6"/>
      <c r="Z2" s="6"/>
      <c r="AA2" s="7"/>
      <c r="AB2" s="8"/>
      <c r="AC2" s="8"/>
      <c r="AD2" s="8"/>
    </row>
    <row r="3" ht="9.75" customHeight="1">
      <c r="A3" s="1"/>
      <c r="B3" s="1"/>
      <c r="C3" s="1"/>
      <c r="D3" s="11"/>
      <c r="E3" s="12"/>
      <c r="F3" s="1"/>
      <c r="G3" s="1"/>
      <c r="H3" s="1"/>
      <c r="I3" s="4"/>
      <c r="J3" s="5"/>
      <c r="K3" s="6"/>
      <c r="L3" s="6"/>
      <c r="M3" s="6"/>
      <c r="N3" s="6"/>
      <c r="O3" s="6"/>
      <c r="P3" s="6"/>
      <c r="Q3" s="6"/>
      <c r="R3" s="6"/>
      <c r="S3" s="6"/>
      <c r="T3" s="6"/>
      <c r="U3" s="6"/>
      <c r="V3" s="6"/>
      <c r="W3" s="6"/>
      <c r="X3" s="6"/>
      <c r="Y3" s="6"/>
      <c r="Z3" s="6"/>
      <c r="AA3" s="7"/>
      <c r="AB3" s="8"/>
      <c r="AC3" s="8"/>
      <c r="AD3" s="8"/>
    </row>
    <row r="4" ht="15.0" customHeight="1">
      <c r="A4" s="1"/>
      <c r="B4" s="1"/>
      <c r="C4" s="1"/>
      <c r="D4" s="13" t="s">
        <v>2</v>
      </c>
      <c r="E4" s="14"/>
      <c r="F4" s="1"/>
      <c r="G4" s="1"/>
      <c r="H4" s="1"/>
      <c r="I4" s="4"/>
      <c r="J4" s="5"/>
      <c r="K4" s="6"/>
      <c r="L4" s="6"/>
      <c r="M4" s="6"/>
      <c r="N4" s="6"/>
      <c r="O4" s="6"/>
      <c r="P4" s="6"/>
      <c r="Q4" s="6"/>
      <c r="R4" s="6"/>
      <c r="S4" s="6"/>
      <c r="T4" s="6"/>
      <c r="U4" s="6"/>
      <c r="V4" s="6"/>
      <c r="W4" s="6"/>
      <c r="X4" s="6"/>
      <c r="Y4" s="6"/>
      <c r="Z4" s="6"/>
      <c r="AA4" s="7"/>
      <c r="AB4" s="8"/>
      <c r="AC4" s="8"/>
      <c r="AD4" s="8"/>
    </row>
    <row r="5" ht="6.0" customHeight="1">
      <c r="A5" s="1"/>
      <c r="B5" s="1"/>
      <c r="C5" s="1"/>
      <c r="D5" s="15"/>
      <c r="E5" s="16"/>
      <c r="F5" s="1"/>
      <c r="G5" s="1"/>
      <c r="H5" s="1"/>
      <c r="I5" s="4"/>
      <c r="J5" s="5"/>
      <c r="K5" s="6"/>
      <c r="L5" s="6"/>
      <c r="M5" s="6"/>
      <c r="N5" s="6"/>
      <c r="O5" s="6"/>
      <c r="P5" s="6"/>
      <c r="Q5" s="6"/>
      <c r="R5" s="6"/>
      <c r="S5" s="6"/>
      <c r="T5" s="6"/>
      <c r="U5" s="6"/>
      <c r="V5" s="6"/>
      <c r="W5" s="6"/>
      <c r="X5" s="6"/>
      <c r="Y5" s="6"/>
      <c r="Z5" s="6"/>
      <c r="AA5" s="7"/>
      <c r="AB5" s="8"/>
      <c r="AC5" s="8"/>
      <c r="AD5" s="8"/>
    </row>
    <row r="6" ht="13.5" customHeight="1">
      <c r="A6" s="1"/>
      <c r="B6" s="17" t="s">
        <v>3</v>
      </c>
      <c r="C6" s="1"/>
      <c r="D6" s="18" t="s">
        <v>4</v>
      </c>
      <c r="E6" s="19"/>
      <c r="F6" s="1"/>
      <c r="G6" s="1"/>
      <c r="H6" s="1"/>
      <c r="I6" s="4"/>
      <c r="J6" s="5"/>
      <c r="K6" s="6"/>
      <c r="L6" s="6"/>
      <c r="M6" s="6"/>
      <c r="N6" s="6"/>
      <c r="O6" s="6"/>
      <c r="P6" s="6"/>
      <c r="Q6" s="6"/>
      <c r="R6" s="6"/>
      <c r="S6" s="6"/>
      <c r="T6" s="6"/>
      <c r="U6" s="6"/>
      <c r="V6" s="6"/>
      <c r="W6" s="6"/>
      <c r="X6" s="6"/>
      <c r="Y6" s="6"/>
      <c r="Z6" s="6"/>
      <c r="AA6" s="7"/>
      <c r="AB6" s="8"/>
      <c r="AC6" s="8"/>
      <c r="AD6" s="8"/>
    </row>
    <row r="7" ht="13.5" customHeight="1">
      <c r="A7" s="1"/>
      <c r="B7" s="20" t="s">
        <v>5</v>
      </c>
      <c r="C7" s="21"/>
      <c r="D7" s="22" t="s">
        <v>6</v>
      </c>
      <c r="E7" s="19"/>
      <c r="F7" s="1"/>
      <c r="G7" s="1"/>
      <c r="H7" s="1"/>
      <c r="I7" s="4"/>
      <c r="J7" s="5"/>
      <c r="K7" s="6"/>
      <c r="L7" s="6"/>
      <c r="M7" s="6"/>
      <c r="N7" s="6"/>
      <c r="O7" s="6"/>
      <c r="P7" s="6"/>
      <c r="Q7" s="6"/>
      <c r="R7" s="6"/>
      <c r="S7" s="6"/>
      <c r="T7" s="6"/>
      <c r="U7" s="6"/>
      <c r="V7" s="6"/>
      <c r="W7" s="6"/>
      <c r="X7" s="6"/>
      <c r="Y7" s="6"/>
      <c r="Z7" s="6"/>
      <c r="AA7" s="7"/>
      <c r="AB7" s="8"/>
      <c r="AC7" s="8"/>
      <c r="AD7" s="8"/>
    </row>
    <row r="8" ht="13.5" customHeight="1">
      <c r="A8" s="1"/>
      <c r="B8" s="20" t="s">
        <v>7</v>
      </c>
      <c r="C8" s="1"/>
      <c r="D8" s="22" t="s">
        <v>8</v>
      </c>
      <c r="E8" s="19"/>
      <c r="F8" s="1"/>
      <c r="G8" s="1"/>
      <c r="H8" s="1"/>
      <c r="I8" s="4"/>
      <c r="J8" s="5"/>
      <c r="K8" s="6"/>
      <c r="L8" s="6"/>
      <c r="M8" s="6"/>
      <c r="N8" s="6"/>
      <c r="O8" s="6"/>
      <c r="P8" s="6"/>
      <c r="Q8" s="6"/>
      <c r="R8" s="6"/>
      <c r="S8" s="6"/>
      <c r="T8" s="6"/>
      <c r="U8" s="6"/>
      <c r="V8" s="6"/>
      <c r="W8" s="6"/>
      <c r="X8" s="6"/>
      <c r="Y8" s="6"/>
      <c r="Z8" s="6"/>
      <c r="AA8" s="7"/>
      <c r="AB8" s="8"/>
      <c r="AC8" s="8"/>
      <c r="AD8" s="8"/>
      <c r="AE8" s="8"/>
      <c r="AF8" s="8"/>
    </row>
    <row r="9" ht="13.5" customHeight="1">
      <c r="A9" s="1"/>
      <c r="B9" s="23"/>
      <c r="C9" s="1"/>
      <c r="D9" s="24" t="s">
        <v>9</v>
      </c>
      <c r="E9" s="19"/>
      <c r="F9" s="1"/>
      <c r="G9" s="1"/>
      <c r="H9" s="1"/>
      <c r="I9" s="4"/>
      <c r="J9" s="5"/>
      <c r="K9" s="6"/>
      <c r="L9" s="6"/>
      <c r="M9" s="6"/>
      <c r="N9" s="6"/>
      <c r="O9" s="6"/>
      <c r="P9" s="6"/>
      <c r="Q9" s="6"/>
      <c r="R9" s="6"/>
      <c r="S9" s="6"/>
      <c r="T9" s="6"/>
      <c r="U9" s="6"/>
      <c r="V9" s="6"/>
      <c r="W9" s="6"/>
      <c r="X9" s="6"/>
      <c r="Y9" s="6"/>
      <c r="Z9" s="6"/>
      <c r="AA9" s="7"/>
      <c r="AB9" s="8"/>
      <c r="AC9" s="8"/>
      <c r="AD9" s="8"/>
      <c r="AE9" s="8"/>
      <c r="AF9" s="8"/>
    </row>
    <row r="10" ht="0.75" customHeight="1">
      <c r="A10" s="1"/>
      <c r="B10" s="25"/>
      <c r="C10" s="21"/>
      <c r="D10" s="21"/>
      <c r="E10" s="26"/>
      <c r="F10" s="21"/>
      <c r="G10" s="21"/>
      <c r="H10" s="21"/>
      <c r="I10" s="4"/>
      <c r="J10" s="5"/>
      <c r="K10" s="6"/>
      <c r="L10" s="6"/>
      <c r="M10" s="6"/>
      <c r="N10" s="6"/>
      <c r="O10" s="6"/>
      <c r="P10" s="6"/>
      <c r="Q10" s="6"/>
      <c r="R10" s="6"/>
      <c r="S10" s="6"/>
      <c r="T10" s="6"/>
      <c r="U10" s="6"/>
      <c r="V10" s="6"/>
      <c r="W10" s="6"/>
      <c r="X10" s="6"/>
      <c r="Y10" s="6"/>
      <c r="Z10" s="6"/>
      <c r="AA10" s="7"/>
      <c r="AB10" s="8"/>
      <c r="AC10" s="8"/>
      <c r="AD10" s="8"/>
      <c r="AE10" s="8"/>
      <c r="AF10" s="8"/>
    </row>
    <row r="11" ht="0.75" hidden="1" customHeight="1">
      <c r="A11" s="1"/>
      <c r="B11" s="25"/>
      <c r="C11" s="1"/>
      <c r="D11" s="1"/>
      <c r="E11" s="27"/>
      <c r="F11" s="1"/>
      <c r="G11" s="1"/>
      <c r="H11" s="1"/>
      <c r="I11" s="4"/>
      <c r="J11" s="5"/>
      <c r="K11" s="6"/>
      <c r="L11" s="6"/>
      <c r="M11" s="6"/>
      <c r="N11" s="6"/>
      <c r="O11" s="6"/>
      <c r="P11" s="6"/>
      <c r="Q11" s="6"/>
      <c r="R11" s="6"/>
      <c r="S11" s="6"/>
      <c r="T11" s="6"/>
      <c r="U11" s="6"/>
      <c r="V11" s="6"/>
      <c r="W11" s="6"/>
      <c r="X11" s="6"/>
      <c r="Y11" s="6"/>
      <c r="Z11" s="6"/>
      <c r="AA11" s="7"/>
      <c r="AB11" s="8"/>
      <c r="AC11" s="8"/>
      <c r="AD11" s="8"/>
      <c r="AE11" s="8"/>
      <c r="AF11" s="8"/>
    </row>
    <row r="12" ht="9.0" customHeight="1">
      <c r="A12" s="1"/>
      <c r="B12" s="25"/>
      <c r="C12" s="1"/>
      <c r="D12" s="1"/>
      <c r="E12" s="27"/>
      <c r="F12" s="1"/>
      <c r="G12" s="1"/>
      <c r="H12" s="1"/>
      <c r="I12" s="4"/>
      <c r="J12" s="5"/>
      <c r="K12" s="6"/>
      <c r="L12" s="6"/>
      <c r="M12" s="6"/>
      <c r="N12" s="6"/>
      <c r="O12" s="6"/>
      <c r="P12" s="6"/>
      <c r="Q12" s="6"/>
      <c r="R12" s="6"/>
      <c r="S12" s="6"/>
      <c r="T12" s="6"/>
      <c r="U12" s="6"/>
      <c r="V12" s="6"/>
      <c r="W12" s="6"/>
      <c r="X12" s="6"/>
      <c r="Y12" s="6"/>
      <c r="Z12" s="6"/>
      <c r="AA12" s="7"/>
      <c r="AB12" s="8"/>
      <c r="AC12" s="8"/>
      <c r="AD12" s="8"/>
      <c r="AE12" s="8"/>
      <c r="AF12" s="8"/>
    </row>
    <row r="13" ht="18.0" customHeight="1">
      <c r="A13" s="28"/>
      <c r="B13" s="29" t="s">
        <v>10</v>
      </c>
      <c r="C13" s="30"/>
      <c r="D13" s="31" t="s">
        <v>11</v>
      </c>
      <c r="E13" s="32"/>
      <c r="F13" s="33"/>
      <c r="G13" s="1"/>
      <c r="H13" s="1"/>
      <c r="I13" s="4"/>
      <c r="J13" s="5"/>
      <c r="K13" s="6"/>
      <c r="L13" s="6"/>
      <c r="M13" s="6"/>
      <c r="N13" s="6"/>
      <c r="O13" s="6"/>
      <c r="P13" s="6"/>
      <c r="Q13" s="6"/>
      <c r="R13" s="6"/>
      <c r="S13" s="6"/>
      <c r="T13" s="6"/>
      <c r="U13" s="6"/>
      <c r="V13" s="6"/>
      <c r="W13" s="6"/>
      <c r="X13" s="6"/>
      <c r="Y13" s="6"/>
      <c r="Z13" s="6"/>
      <c r="AA13" s="7"/>
      <c r="AB13" s="8"/>
      <c r="AC13" s="8"/>
      <c r="AD13" s="8"/>
      <c r="AE13" s="8"/>
      <c r="AF13" s="8"/>
    </row>
    <row r="14">
      <c r="A14" s="1"/>
      <c r="B14" s="34" t="s">
        <v>12</v>
      </c>
      <c r="C14" s="35"/>
      <c r="D14" s="36" t="s">
        <v>12</v>
      </c>
      <c r="E14" s="37"/>
      <c r="F14" s="1"/>
      <c r="G14" s="1"/>
      <c r="H14" s="1"/>
      <c r="I14" s="4"/>
      <c r="J14" s="5"/>
      <c r="K14" s="6"/>
      <c r="L14" s="6"/>
      <c r="M14" s="6"/>
      <c r="N14" s="6"/>
      <c r="O14" s="6"/>
      <c r="P14" s="6"/>
      <c r="Q14" s="6"/>
      <c r="R14" s="6"/>
      <c r="S14" s="6"/>
      <c r="T14" s="6"/>
      <c r="U14" s="6"/>
      <c r="V14" s="6"/>
      <c r="W14" s="6"/>
      <c r="X14" s="6"/>
      <c r="Y14" s="6"/>
      <c r="Z14" s="6"/>
      <c r="AA14" s="7"/>
      <c r="AB14" s="8"/>
      <c r="AC14" s="8"/>
      <c r="AD14" s="8"/>
      <c r="AE14" s="8"/>
      <c r="AF14" s="8"/>
    </row>
    <row r="15">
      <c r="A15" s="1"/>
      <c r="B15" s="34" t="s">
        <v>13</v>
      </c>
      <c r="C15" s="35"/>
      <c r="D15" s="38" t="s">
        <v>13</v>
      </c>
      <c r="E15" s="37"/>
      <c r="F15" s="1"/>
      <c r="G15" s="1"/>
      <c r="H15" s="1"/>
      <c r="I15" s="4"/>
      <c r="J15" s="5"/>
      <c r="K15" s="6"/>
      <c r="L15" s="6"/>
      <c r="M15" s="6"/>
      <c r="N15" s="6"/>
      <c r="O15" s="6"/>
      <c r="P15" s="6"/>
      <c r="Q15" s="6"/>
      <c r="R15" s="6"/>
      <c r="S15" s="6"/>
      <c r="T15" s="6"/>
      <c r="U15" s="6"/>
      <c r="V15" s="6"/>
      <c r="W15" s="6"/>
      <c r="X15" s="6"/>
      <c r="Y15" s="6"/>
      <c r="Z15" s="6"/>
      <c r="AA15" s="7"/>
      <c r="AB15" s="8"/>
      <c r="AC15" s="8"/>
      <c r="AD15" s="8"/>
      <c r="AE15" s="8"/>
      <c r="AF15" s="8"/>
    </row>
    <row r="16">
      <c r="A16" s="1"/>
      <c r="B16" s="34" t="s">
        <v>14</v>
      </c>
      <c r="C16" s="35"/>
      <c r="D16" s="38" t="s">
        <v>14</v>
      </c>
      <c r="E16" s="37"/>
      <c r="F16" s="1"/>
      <c r="G16" s="1"/>
      <c r="H16" s="1"/>
      <c r="I16" s="4"/>
      <c r="J16" s="5"/>
      <c r="K16" s="6"/>
      <c r="L16" s="6"/>
      <c r="M16" s="6"/>
      <c r="N16" s="6"/>
      <c r="O16" s="6"/>
      <c r="P16" s="6"/>
      <c r="Q16" s="6"/>
      <c r="R16" s="6"/>
      <c r="S16" s="6"/>
      <c r="T16" s="6"/>
      <c r="U16" s="6"/>
      <c r="V16" s="6"/>
      <c r="W16" s="6"/>
      <c r="X16" s="6"/>
      <c r="Y16" s="6"/>
      <c r="Z16" s="6"/>
      <c r="AA16" s="7"/>
      <c r="AB16" s="8"/>
      <c r="AC16" s="8"/>
      <c r="AD16" s="8"/>
      <c r="AE16" s="8"/>
      <c r="AF16" s="8"/>
    </row>
    <row r="17">
      <c r="A17" s="1"/>
      <c r="B17" s="34" t="s">
        <v>15</v>
      </c>
      <c r="C17" s="35"/>
      <c r="D17" s="38" t="s">
        <v>15</v>
      </c>
      <c r="E17" s="37"/>
      <c r="F17" s="1"/>
      <c r="G17" s="1"/>
      <c r="H17" s="1"/>
      <c r="I17" s="4"/>
      <c r="J17" s="5"/>
      <c r="K17" s="6"/>
      <c r="L17" s="6"/>
      <c r="M17" s="6"/>
      <c r="N17" s="6"/>
      <c r="O17" s="6"/>
      <c r="P17" s="6"/>
      <c r="Q17" s="6"/>
      <c r="R17" s="6"/>
      <c r="S17" s="6"/>
      <c r="T17" s="6"/>
      <c r="U17" s="6"/>
      <c r="V17" s="6"/>
      <c r="W17" s="6"/>
      <c r="X17" s="6"/>
      <c r="Y17" s="6"/>
      <c r="Z17" s="6"/>
      <c r="AA17" s="7"/>
      <c r="AB17" s="8"/>
      <c r="AC17" s="8"/>
      <c r="AD17" s="8"/>
      <c r="AE17" s="8"/>
      <c r="AF17" s="8"/>
    </row>
    <row r="18">
      <c r="A18" s="1"/>
      <c r="B18" s="34" t="s">
        <v>16</v>
      </c>
      <c r="C18" s="35"/>
      <c r="D18" s="38" t="s">
        <v>16</v>
      </c>
      <c r="E18" s="37"/>
      <c r="F18" s="1"/>
      <c r="G18" s="1"/>
      <c r="H18" s="1"/>
      <c r="I18" s="4"/>
      <c r="J18" s="5"/>
      <c r="K18" s="6"/>
      <c r="L18" s="6"/>
      <c r="M18" s="6"/>
      <c r="N18" s="6"/>
      <c r="O18" s="6"/>
      <c r="P18" s="6"/>
      <c r="Q18" s="6"/>
      <c r="R18" s="6"/>
      <c r="S18" s="6"/>
      <c r="T18" s="6"/>
      <c r="U18" s="6"/>
      <c r="V18" s="6"/>
      <c r="W18" s="6"/>
      <c r="X18" s="6"/>
      <c r="Y18" s="6"/>
      <c r="Z18" s="6"/>
      <c r="AA18" s="7"/>
      <c r="AB18" s="8"/>
      <c r="AC18" s="8"/>
      <c r="AD18" s="8"/>
      <c r="AE18" s="8"/>
      <c r="AF18" s="8"/>
    </row>
    <row r="19">
      <c r="A19" s="1"/>
      <c r="B19" s="34" t="s">
        <v>17</v>
      </c>
      <c r="C19" s="35"/>
      <c r="D19" s="38" t="s">
        <v>18</v>
      </c>
      <c r="E19" s="37"/>
      <c r="F19" s="1"/>
      <c r="G19" s="1"/>
      <c r="H19" s="1"/>
      <c r="I19" s="4"/>
      <c r="J19" s="5"/>
      <c r="K19" s="6"/>
      <c r="L19" s="6"/>
      <c r="M19" s="6"/>
      <c r="N19" s="6"/>
      <c r="O19" s="6"/>
      <c r="P19" s="6"/>
      <c r="Q19" s="6"/>
      <c r="R19" s="6"/>
      <c r="S19" s="6"/>
      <c r="T19" s="6"/>
      <c r="U19" s="6"/>
      <c r="V19" s="6"/>
      <c r="W19" s="6"/>
      <c r="X19" s="6"/>
      <c r="Y19" s="6"/>
      <c r="Z19" s="6"/>
      <c r="AA19" s="7"/>
      <c r="AB19" s="39"/>
      <c r="AC19" s="8"/>
      <c r="AD19" s="8"/>
      <c r="AE19" s="8"/>
      <c r="AF19" s="8"/>
    </row>
    <row r="20">
      <c r="A20" s="1"/>
      <c r="B20" s="34" t="s">
        <v>19</v>
      </c>
      <c r="C20" s="35"/>
      <c r="D20" s="38" t="s">
        <v>19</v>
      </c>
      <c r="E20" s="37"/>
      <c r="F20" s="1"/>
      <c r="G20" s="1"/>
      <c r="H20" s="1"/>
      <c r="I20" s="4"/>
      <c r="J20" s="5"/>
      <c r="K20" s="6"/>
      <c r="L20" s="6"/>
      <c r="M20" s="6"/>
      <c r="N20" s="6"/>
      <c r="O20" s="6"/>
      <c r="P20" s="6"/>
      <c r="Q20" s="6"/>
      <c r="R20" s="6"/>
      <c r="S20" s="6"/>
      <c r="T20" s="6"/>
      <c r="U20" s="6"/>
      <c r="V20" s="6"/>
      <c r="W20" s="6"/>
      <c r="X20" s="6"/>
      <c r="Y20" s="6"/>
      <c r="Z20" s="6"/>
      <c r="AA20" s="7"/>
      <c r="AB20" s="39"/>
      <c r="AC20" s="8"/>
      <c r="AD20" s="8"/>
      <c r="AE20" s="8"/>
      <c r="AF20" s="8"/>
    </row>
    <row r="21" ht="15.75" customHeight="1">
      <c r="A21" s="1"/>
      <c r="B21" s="34" t="s">
        <v>20</v>
      </c>
      <c r="C21" s="35"/>
      <c r="D21" s="38" t="s">
        <v>20</v>
      </c>
      <c r="E21" s="37"/>
      <c r="F21" s="1"/>
      <c r="G21" s="1"/>
      <c r="H21" s="1"/>
      <c r="I21" s="4"/>
      <c r="J21" s="5"/>
      <c r="K21" s="6"/>
      <c r="L21" s="6"/>
      <c r="M21" s="6"/>
      <c r="N21" s="6"/>
      <c r="O21" s="6"/>
      <c r="P21" s="6"/>
      <c r="Q21" s="6"/>
      <c r="R21" s="6"/>
      <c r="S21" s="6"/>
      <c r="T21" s="6"/>
      <c r="U21" s="6"/>
      <c r="V21" s="6"/>
      <c r="W21" s="6"/>
      <c r="X21" s="6"/>
      <c r="Y21" s="6"/>
      <c r="Z21" s="6"/>
      <c r="AA21" s="7"/>
      <c r="AB21" s="39"/>
      <c r="AC21" s="8"/>
      <c r="AD21" s="8"/>
      <c r="AE21" s="8"/>
      <c r="AF21" s="8"/>
    </row>
    <row r="22" ht="6.75" customHeight="1">
      <c r="A22" s="1"/>
      <c r="B22" s="34"/>
      <c r="C22" s="40"/>
      <c r="D22" s="41"/>
      <c r="E22" s="42"/>
      <c r="F22" s="1"/>
      <c r="G22" s="1"/>
      <c r="H22" s="1"/>
      <c r="I22" s="4"/>
      <c r="J22" s="5"/>
      <c r="K22" s="6"/>
      <c r="L22" s="6"/>
      <c r="M22" s="6"/>
      <c r="N22" s="6"/>
      <c r="O22" s="6"/>
      <c r="P22" s="6"/>
      <c r="Q22" s="6"/>
      <c r="R22" s="6"/>
      <c r="S22" s="6"/>
      <c r="T22" s="6"/>
      <c r="U22" s="6"/>
      <c r="V22" s="6"/>
      <c r="W22" s="6"/>
      <c r="X22" s="6"/>
      <c r="Y22" s="6"/>
      <c r="Z22" s="6"/>
      <c r="AA22" s="7"/>
      <c r="AB22" s="39"/>
      <c r="AC22" s="8"/>
      <c r="AD22" s="8"/>
      <c r="AE22" s="8"/>
      <c r="AF22" s="8"/>
    </row>
    <row r="23" ht="1.5" customHeight="1">
      <c r="A23" s="1"/>
      <c r="B23" s="34"/>
      <c r="C23" s="40"/>
      <c r="D23" s="41"/>
      <c r="E23" s="42"/>
      <c r="F23" s="1"/>
      <c r="G23" s="1"/>
      <c r="H23" s="1"/>
      <c r="I23" s="4"/>
      <c r="J23" s="5"/>
      <c r="K23" s="6"/>
      <c r="L23" s="6"/>
      <c r="M23" s="6"/>
      <c r="N23" s="6"/>
      <c r="O23" s="6"/>
      <c r="P23" s="6"/>
      <c r="Q23" s="6"/>
      <c r="R23" s="6"/>
      <c r="S23" s="6"/>
      <c r="T23" s="6"/>
      <c r="U23" s="6"/>
      <c r="V23" s="6"/>
      <c r="W23" s="6"/>
      <c r="X23" s="6"/>
      <c r="Y23" s="6"/>
      <c r="Z23" s="6"/>
      <c r="AA23" s="7"/>
      <c r="AB23" s="39"/>
      <c r="AC23" s="8"/>
      <c r="AD23" s="8"/>
      <c r="AE23" s="8"/>
      <c r="AF23" s="8"/>
    </row>
    <row r="24" ht="13.5" customHeight="1">
      <c r="A24" s="1"/>
      <c r="B24" s="43" t="s">
        <v>21</v>
      </c>
      <c r="C24" s="44" t="s">
        <v>22</v>
      </c>
      <c r="D24" s="44" t="s">
        <v>23</v>
      </c>
      <c r="E24" s="45" t="s">
        <v>24</v>
      </c>
      <c r="F24" s="46"/>
      <c r="G24" s="1"/>
      <c r="H24" s="1"/>
      <c r="I24" s="4"/>
      <c r="J24" s="47" t="s">
        <v>25</v>
      </c>
      <c r="K24" s="6"/>
      <c r="L24" s="6"/>
      <c r="M24" s="6"/>
      <c r="N24" s="6"/>
      <c r="O24" s="6"/>
      <c r="P24" s="6"/>
      <c r="Q24" s="6"/>
      <c r="R24" s="6"/>
      <c r="S24" s="6"/>
      <c r="T24" s="6"/>
      <c r="U24" s="6"/>
      <c r="V24" s="6"/>
      <c r="W24" s="6"/>
      <c r="X24" s="6"/>
      <c r="Y24" s="6"/>
      <c r="Z24" s="6"/>
      <c r="AA24" s="7"/>
      <c r="AB24" s="39"/>
      <c r="AC24" s="39"/>
      <c r="AD24" s="8"/>
      <c r="AE24" s="8"/>
      <c r="AF24" s="8"/>
    </row>
    <row r="25" ht="13.5" customHeight="1">
      <c r="A25" s="1"/>
      <c r="B25" s="48" t="s">
        <v>26</v>
      </c>
      <c r="C25" s="49">
        <f>Accessories!AD3</f>
        <v>0</v>
      </c>
      <c r="D25" s="49">
        <f>Accessories!AE3</f>
        <v>0</v>
      </c>
      <c r="E25" s="50">
        <f>Accessories!AF3</f>
        <v>0</v>
      </c>
      <c r="F25" s="1"/>
      <c r="G25" s="1"/>
      <c r="H25" s="1"/>
      <c r="I25" s="4"/>
      <c r="J25" s="5"/>
      <c r="K25" s="6"/>
      <c r="L25" s="6"/>
      <c r="M25" s="6"/>
      <c r="N25" s="6"/>
      <c r="O25" s="6"/>
      <c r="P25" s="6"/>
      <c r="Q25" s="6"/>
      <c r="R25" s="6"/>
      <c r="S25" s="6"/>
      <c r="T25" s="6"/>
      <c r="U25" s="6"/>
      <c r="V25" s="6"/>
      <c r="W25" s="6"/>
      <c r="X25" s="6"/>
      <c r="Y25" s="6"/>
      <c r="Z25" s="6"/>
      <c r="AA25" s="7"/>
      <c r="AB25" s="39"/>
      <c r="AC25" s="39"/>
      <c r="AD25" s="8"/>
      <c r="AE25" s="8"/>
      <c r="AF25" s="8"/>
    </row>
    <row r="26" ht="14.25" customHeight="1">
      <c r="A26" s="1"/>
      <c r="B26" s="51" t="s">
        <v>27</v>
      </c>
      <c r="C26" s="52"/>
      <c r="D26" s="53">
        <v>0.0</v>
      </c>
      <c r="E26" s="54">
        <f>(E25)*D26</f>
        <v>0</v>
      </c>
      <c r="F26" s="1"/>
      <c r="G26" s="1"/>
      <c r="H26" s="1"/>
      <c r="I26" s="4"/>
      <c r="J26" s="5"/>
      <c r="K26" s="6"/>
      <c r="L26" s="6"/>
      <c r="M26" s="6"/>
      <c r="N26" s="6"/>
      <c r="O26" s="6"/>
      <c r="P26" s="6"/>
      <c r="Q26" s="6"/>
      <c r="R26" s="6"/>
      <c r="S26" s="6"/>
      <c r="T26" s="6"/>
      <c r="U26" s="6"/>
      <c r="V26" s="6"/>
      <c r="W26" s="55" t="s">
        <v>28</v>
      </c>
      <c r="X26" s="56"/>
      <c r="Y26" s="56"/>
      <c r="Z26" s="57"/>
      <c r="AA26" s="7"/>
      <c r="AB26" s="39"/>
      <c r="AC26" s="39"/>
      <c r="AD26" s="8"/>
      <c r="AE26" s="8"/>
      <c r="AF26" s="8"/>
    </row>
    <row r="27" ht="27.75" customHeight="1">
      <c r="A27" s="1"/>
      <c r="B27" s="48" t="s">
        <v>29</v>
      </c>
      <c r="C27" s="49">
        <f>SUMIF('Macros Fiberglass GRP'!J47:J408,"DUAL Texture",'Macros Fiberglass GRP'!AF47:AF408)+SUMIFS('BULK Order'!AD9:AD36,'BULK Order'!D9:D36,"FIBERGLASS",'BULK Order'!G9:G36,"DUAL Texture")</f>
        <v>0</v>
      </c>
      <c r="D27" s="49">
        <f>SUMIF('Macros Fiberglass GRP'!J3:J408,"DUAL Texture",'Macros Fiberglass GRP'!AG3:AG408)+SUMIFS('BULK Order'!AE9:AE36,'BULK Order'!D9:D36,"FIBERGLASS",'BULK Order'!G9:G36,"DUAL Texture")</f>
        <v>0</v>
      </c>
      <c r="E27" s="50">
        <f>SUMIF('Macros Fiberglass GRP'!J47:J408,"DUAL Texture",'Macros Fiberglass GRP'!AH47:AH408)+SUMIFS('BULK Order'!AF9:AF36,'BULK Order'!D9:D36,"FIBERGLASS",'BULK Order'!G9:G36,"DUAL Texture")</f>
        <v>0</v>
      </c>
      <c r="F27" s="1"/>
      <c r="G27" s="1"/>
      <c r="H27" s="1"/>
      <c r="I27" s="4"/>
      <c r="J27" s="5"/>
      <c r="K27" s="58" t="s">
        <v>30</v>
      </c>
      <c r="L27" s="59" t="s">
        <v>31</v>
      </c>
      <c r="M27" s="60" t="s">
        <v>32</v>
      </c>
      <c r="N27" s="61" t="s">
        <v>33</v>
      </c>
      <c r="O27" s="62" t="s">
        <v>34</v>
      </c>
      <c r="P27" s="63" t="s">
        <v>35</v>
      </c>
      <c r="Q27" s="64" t="s">
        <v>36</v>
      </c>
      <c r="R27" s="65" t="s">
        <v>37</v>
      </c>
      <c r="S27" s="66" t="s">
        <v>38</v>
      </c>
      <c r="T27" s="67" t="s">
        <v>39</v>
      </c>
      <c r="U27" s="68" t="s">
        <v>40</v>
      </c>
      <c r="V27" s="69" t="s">
        <v>41</v>
      </c>
      <c r="W27" s="70" t="s">
        <v>42</v>
      </c>
      <c r="X27" s="71" t="s">
        <v>43</v>
      </c>
      <c r="Y27" s="72" t="s">
        <v>44</v>
      </c>
      <c r="Z27" s="73"/>
      <c r="AA27" s="6"/>
      <c r="AB27" s="39"/>
      <c r="AC27" s="39"/>
      <c r="AD27" s="8"/>
      <c r="AE27" s="8"/>
      <c r="AF27" s="8"/>
    </row>
    <row r="28" ht="13.5" customHeight="1">
      <c r="A28" s="1"/>
      <c r="B28" s="41" t="s">
        <v>27</v>
      </c>
      <c r="C28" s="74"/>
      <c r="D28" s="75">
        <v>0.0</v>
      </c>
      <c r="E28" s="76">
        <f>D28*E27</f>
        <v>0</v>
      </c>
      <c r="F28" s="1"/>
      <c r="G28" s="1"/>
      <c r="H28" s="1"/>
      <c r="I28" s="4"/>
      <c r="J28" s="5"/>
      <c r="K28" s="77" t="s">
        <v>45</v>
      </c>
      <c r="L28" s="78" t="s">
        <v>46</v>
      </c>
      <c r="M28" s="79" t="s">
        <v>47</v>
      </c>
      <c r="N28" s="80" t="s">
        <v>48</v>
      </c>
      <c r="O28" s="81" t="s">
        <v>49</v>
      </c>
      <c r="P28" s="82" t="s">
        <v>50</v>
      </c>
      <c r="Q28" s="83" t="s">
        <v>51</v>
      </c>
      <c r="R28" s="84" t="s">
        <v>52</v>
      </c>
      <c r="S28" s="85" t="s">
        <v>53</v>
      </c>
      <c r="T28" s="86" t="s">
        <v>54</v>
      </c>
      <c r="U28" s="87" t="s">
        <v>55</v>
      </c>
      <c r="V28" s="88" t="s">
        <v>56</v>
      </c>
      <c r="W28" s="89" t="s">
        <v>57</v>
      </c>
      <c r="X28" s="90" t="s">
        <v>58</v>
      </c>
      <c r="Y28" s="91" t="s">
        <v>59</v>
      </c>
      <c r="Z28" s="92"/>
      <c r="AA28" s="7"/>
      <c r="AB28" s="39"/>
      <c r="AC28" s="39"/>
      <c r="AD28" s="8"/>
      <c r="AE28" s="8"/>
      <c r="AF28" s="8"/>
    </row>
    <row r="29" ht="25.5" customHeight="1">
      <c r="A29" s="1"/>
      <c r="B29" s="93" t="s">
        <v>60</v>
      </c>
      <c r="C29" s="94">
        <f>SUMIF('Macros Fiberglass GRP'!J47:J408,"FULL Texture",'Macros Fiberglass GRP'!AF47:AF408)+SUMIFS('BULK Order'!AD9:AD36,'BULK Order'!D9:D36,"FIBERGLASS",'BULK Order'!G9:G36,"FULL Texture")</f>
        <v>0</v>
      </c>
      <c r="D29" s="94">
        <f>SUMIF('Macros Fiberglass GRP'!J47:J408,"FULL Texture",'Macros Fiberglass GRP'!AG47:AG408)+SUMIFS('BULK Order'!AE9:AE36,'BULK Order'!D9:D36,"FIBERGLASS",'BULK Order'!G9:G36,"FULL Texture")</f>
        <v>0</v>
      </c>
      <c r="E29" s="95">
        <f>SUMIF('Macros Fiberglass GRP'!J47:J408,"FULL Texture",'Macros Fiberglass GRP'!AH47:AH408)+SUMIFS('BULK Order'!AF9:AF36,'BULK Order'!D9:D36,"FIBERGLASS",'BULK Order'!G9:G36,"FULL Texture")</f>
        <v>0</v>
      </c>
      <c r="F29" s="1"/>
      <c r="G29" s="1"/>
      <c r="H29" s="1"/>
      <c r="I29" s="4"/>
      <c r="J29" s="96" t="str">
        <f>'Macros Fiberglass GRP'!M1</f>
        <v>Total macros</v>
      </c>
      <c r="K29" s="97">
        <f>'Macros Fiberglass GRP'!N1</f>
        <v>0</v>
      </c>
      <c r="L29" s="98">
        <f>'Macros Fiberglass GRP'!O1</f>
        <v>0</v>
      </c>
      <c r="M29" s="99">
        <f>'Macros Fiberglass GRP'!P1</f>
        <v>0</v>
      </c>
      <c r="N29" s="100">
        <f>'Macros Fiberglass GRP'!Q1</f>
        <v>0</v>
      </c>
      <c r="O29" s="101">
        <f>'Macros Fiberglass GRP'!R1</f>
        <v>0</v>
      </c>
      <c r="P29" s="102">
        <f>'Macros Fiberglass GRP'!S1</f>
        <v>0</v>
      </c>
      <c r="Q29" s="103">
        <f>'Macros Fiberglass GRP'!T1</f>
        <v>0</v>
      </c>
      <c r="R29" s="104">
        <f>'Macros Fiberglass GRP'!U1</f>
        <v>0</v>
      </c>
      <c r="S29" s="105">
        <f>'Macros Fiberglass GRP'!V1</f>
        <v>0</v>
      </c>
      <c r="T29" s="106">
        <f>'Macros Fiberglass GRP'!W1</f>
        <v>0</v>
      </c>
      <c r="U29" s="107">
        <f>'Macros Fiberglass GRP'!X1</f>
        <v>0</v>
      </c>
      <c r="V29" s="108">
        <f>'Macros Fiberglass GRP'!Y1</f>
        <v>0</v>
      </c>
      <c r="W29" s="109">
        <f>'Macros Fiberglass GRP'!Z1</f>
        <v>0</v>
      </c>
      <c r="X29" s="110">
        <f>'Macros Fiberglass GRP'!AA1</f>
        <v>0</v>
      </c>
      <c r="Y29" s="111">
        <f>'Macros Fiberglass GRP'!AB1</f>
        <v>0</v>
      </c>
      <c r="Z29" s="92"/>
      <c r="AA29" s="7"/>
      <c r="AB29" s="39"/>
      <c r="AC29" s="39"/>
      <c r="AD29" s="8"/>
      <c r="AE29" s="8"/>
      <c r="AF29" s="8"/>
    </row>
    <row r="30" ht="13.5" customHeight="1">
      <c r="A30" s="1"/>
      <c r="B30" s="41" t="s">
        <v>27</v>
      </c>
      <c r="C30" s="74"/>
      <c r="D30" s="75">
        <v>0.0</v>
      </c>
      <c r="E30" s="76">
        <f>(E29)*D30</f>
        <v>0</v>
      </c>
      <c r="F30" s="1"/>
      <c r="G30" s="1"/>
      <c r="H30" s="1"/>
      <c r="I30" s="4"/>
      <c r="J30" s="5"/>
      <c r="K30" s="6"/>
      <c r="L30" s="6"/>
      <c r="M30" s="6"/>
      <c r="N30" s="6"/>
      <c r="O30" s="6"/>
      <c r="P30" s="6"/>
      <c r="Q30" s="6"/>
      <c r="R30" s="6"/>
      <c r="S30" s="6"/>
      <c r="T30" s="6"/>
      <c r="U30" s="6"/>
      <c r="V30" s="6"/>
      <c r="W30" s="112"/>
      <c r="X30" s="6"/>
      <c r="Y30" s="6"/>
      <c r="Z30" s="92"/>
      <c r="AA30" s="7"/>
      <c r="AB30" s="39"/>
      <c r="AC30" s="39"/>
      <c r="AD30" s="8"/>
      <c r="AE30" s="8"/>
      <c r="AF30" s="8"/>
    </row>
    <row r="31" ht="22.5" customHeight="1">
      <c r="A31" s="1"/>
      <c r="B31" s="93" t="s">
        <v>61</v>
      </c>
      <c r="C31" s="94">
        <f>SUMIF('Holds PUPE'!D9:D216,"PU",'Holds PUPE'!AB9:AB216)+SUMIF('BULK Order'!D9:D36,"PU",'BULK Order'!AD9:AD36)</f>
        <v>0</v>
      </c>
      <c r="D31" s="94">
        <f>SUMIF('Holds PUPE'!D9:D216,"PU",'Holds PUPE'!AC9:AC216)+SUMIF('BULK Order'!D9:D36,"PU",'BULK Order'!AE9:AE36)</f>
        <v>0</v>
      </c>
      <c r="E31" s="95">
        <f>SUMIF('Holds PUPE'!D9:D216,"PU",'Holds PUPE'!AD9:AD216)+SUMIF('BULK Order'!D9:D36,"PU",'BULK Order'!AF9:AF36)</f>
        <v>0</v>
      </c>
      <c r="F31" s="1"/>
      <c r="G31" s="1"/>
      <c r="H31" s="113"/>
      <c r="I31" s="4"/>
      <c r="J31" s="5" t="s">
        <v>62</v>
      </c>
      <c r="K31" s="58" t="s">
        <v>63</v>
      </c>
      <c r="L31" s="59" t="s">
        <v>64</v>
      </c>
      <c r="M31" s="114" t="s">
        <v>65</v>
      </c>
      <c r="N31" s="115" t="s">
        <v>66</v>
      </c>
      <c r="O31" s="116" t="s">
        <v>67</v>
      </c>
      <c r="P31" s="65" t="s">
        <v>68</v>
      </c>
      <c r="Q31" s="117" t="s">
        <v>69</v>
      </c>
      <c r="R31" s="67" t="s">
        <v>70</v>
      </c>
      <c r="S31" s="118" t="s">
        <v>71</v>
      </c>
      <c r="T31" s="119" t="s">
        <v>72</v>
      </c>
      <c r="U31" s="120" t="s">
        <v>73</v>
      </c>
      <c r="V31" s="121" t="s">
        <v>74</v>
      </c>
      <c r="W31" s="70" t="s">
        <v>75</v>
      </c>
      <c r="X31" s="71" t="s">
        <v>76</v>
      </c>
      <c r="Y31" s="72" t="s">
        <v>77</v>
      </c>
      <c r="Z31" s="122" t="s">
        <v>78</v>
      </c>
      <c r="AA31" s="7"/>
      <c r="AB31" s="39"/>
      <c r="AC31" s="39"/>
      <c r="AD31" s="8"/>
      <c r="AE31" s="8"/>
      <c r="AF31" s="8"/>
    </row>
    <row r="32" ht="13.5" customHeight="1">
      <c r="A32" s="1"/>
      <c r="B32" s="41" t="s">
        <v>27</v>
      </c>
      <c r="C32" s="74"/>
      <c r="D32" s="75">
        <v>0.0</v>
      </c>
      <c r="E32" s="76">
        <f>(E31)*D32</f>
        <v>0</v>
      </c>
      <c r="F32" s="1"/>
      <c r="G32" s="1"/>
      <c r="H32" s="41"/>
      <c r="I32" s="4"/>
      <c r="J32" s="123" t="s">
        <v>79</v>
      </c>
      <c r="K32" s="124">
        <v>1.0</v>
      </c>
      <c r="L32" s="125">
        <v>7.0</v>
      </c>
      <c r="M32" s="126">
        <v>77.0</v>
      </c>
      <c r="N32" s="127">
        <v>69.0</v>
      </c>
      <c r="O32" s="128">
        <v>2.0</v>
      </c>
      <c r="P32" s="129">
        <v>76.0</v>
      </c>
      <c r="Q32" s="130">
        <v>5.0</v>
      </c>
      <c r="R32" s="131" t="s">
        <v>80</v>
      </c>
      <c r="S32" s="132">
        <v>16.0</v>
      </c>
      <c r="T32" s="133">
        <v>81.0</v>
      </c>
      <c r="U32" s="134">
        <v>10.0</v>
      </c>
      <c r="V32" s="135">
        <v>12.0</v>
      </c>
      <c r="W32" s="136" t="s">
        <v>80</v>
      </c>
      <c r="X32" s="137">
        <v>11.0</v>
      </c>
      <c r="Y32" s="138">
        <v>13.0</v>
      </c>
      <c r="Z32" s="139">
        <v>27.0</v>
      </c>
      <c r="AA32" s="7"/>
      <c r="AB32" s="39"/>
      <c r="AC32" s="39"/>
      <c r="AD32" s="8"/>
      <c r="AE32" s="8"/>
      <c r="AF32" s="8"/>
    </row>
    <row r="33" ht="13.5" customHeight="1">
      <c r="A33" s="1"/>
      <c r="B33" s="93" t="s">
        <v>81</v>
      </c>
      <c r="C33" s="94">
        <f>SUMIF('Holds PUPE'!D9:D315,"PE",'Holds PUPE'!AB9:AB216)+SUMIF('BULK Order'!D9:D36,"PE",'BULK Order'!AD9:AD36)</f>
        <v>0</v>
      </c>
      <c r="D33" s="94">
        <f>SUMIF('Holds PUPE'!D9:D216,"PE",'Holds PUPE'!AC9:AC216)+SUMIF('BULK Order'!D9:D36,"PE",'BULK Order'!AE9:AE36)</f>
        <v>0</v>
      </c>
      <c r="E33" s="95">
        <f>SUMIF('Holds PUPE'!D9:D171,"PE",'Holds PUPE'!AD9:AD171)+SUMIF('BULK Order'!D9:D36,"PE",'BULK Order'!AF9:AF36)</f>
        <v>0</v>
      </c>
      <c r="F33" s="1"/>
      <c r="G33" s="1"/>
      <c r="H33" s="140"/>
      <c r="I33" s="4"/>
      <c r="J33" s="5"/>
      <c r="K33" s="141">
        <v>44938.0</v>
      </c>
      <c r="L33" s="142">
        <v>44939.0</v>
      </c>
      <c r="M33" s="114" t="s">
        <v>82</v>
      </c>
      <c r="N33" s="143">
        <v>45185.0</v>
      </c>
      <c r="O33" s="144">
        <v>45275.0</v>
      </c>
      <c r="P33" s="145">
        <v>44940.0</v>
      </c>
      <c r="Q33" s="146">
        <v>45271.0</v>
      </c>
      <c r="R33" s="67" t="s">
        <v>83</v>
      </c>
      <c r="S33" s="118" t="s">
        <v>84</v>
      </c>
      <c r="T33" s="147" t="s">
        <v>85</v>
      </c>
      <c r="U33" s="148">
        <v>44944.0</v>
      </c>
      <c r="V33" s="149">
        <v>45083.0</v>
      </c>
      <c r="W33" s="150">
        <v>45184.0</v>
      </c>
      <c r="X33" s="151">
        <v>45244.0</v>
      </c>
      <c r="Y33" s="72" t="s">
        <v>86</v>
      </c>
      <c r="Z33" s="122" t="s">
        <v>87</v>
      </c>
      <c r="AA33" s="7"/>
      <c r="AB33" s="39"/>
      <c r="AC33" s="39"/>
      <c r="AD33" s="8"/>
      <c r="AE33" s="8"/>
      <c r="AF33" s="8"/>
    </row>
    <row r="34" ht="13.5" customHeight="1">
      <c r="A34" s="1"/>
      <c r="B34" s="41" t="s">
        <v>27</v>
      </c>
      <c r="C34" s="74"/>
      <c r="D34" s="75">
        <v>0.0</v>
      </c>
      <c r="E34" s="76">
        <f>(E33)*D34</f>
        <v>0</v>
      </c>
      <c r="F34" s="1"/>
      <c r="G34" s="1"/>
      <c r="H34" s="140"/>
      <c r="I34" s="4"/>
      <c r="J34" s="5"/>
      <c r="K34" s="58">
        <f>'Holds PUPE'!L1</f>
        <v>0</v>
      </c>
      <c r="L34" s="152">
        <f>'Holds PUPE'!M1</f>
        <v>0</v>
      </c>
      <c r="M34" s="153">
        <f>'Holds PUPE'!N1</f>
        <v>0</v>
      </c>
      <c r="N34" s="154">
        <f>'Holds PUPE'!O1</f>
        <v>0</v>
      </c>
      <c r="O34" s="155">
        <f>'Holds PUPE'!P1</f>
        <v>0</v>
      </c>
      <c r="P34" s="156">
        <f>'Holds PUPE'!Q1</f>
        <v>0</v>
      </c>
      <c r="Q34" s="157">
        <f>'Holds PUPE'!R1</f>
        <v>0</v>
      </c>
      <c r="R34" s="158">
        <f>'Holds PUPE'!S1</f>
        <v>0</v>
      </c>
      <c r="S34" s="159">
        <f>'Holds PUPE'!T1</f>
        <v>0</v>
      </c>
      <c r="T34" s="160">
        <f>'Holds PUPE'!U1</f>
        <v>0</v>
      </c>
      <c r="U34" s="161">
        <f>'Holds PUPE'!V1</f>
        <v>0</v>
      </c>
      <c r="V34" s="162">
        <f>'Holds PUPE'!W1</f>
        <v>0</v>
      </c>
      <c r="W34" s="163">
        <f>'Holds PUPE'!X1</f>
        <v>0</v>
      </c>
      <c r="X34" s="164">
        <f>'Holds PUPE'!Y1</f>
        <v>0</v>
      </c>
      <c r="Y34" s="165">
        <f>'Holds PUPE'!Z1</f>
        <v>0</v>
      </c>
      <c r="Z34" s="166">
        <f>'Holds PUPE'!AA1</f>
        <v>0</v>
      </c>
      <c r="AA34" s="7"/>
      <c r="AB34" s="39"/>
      <c r="AC34" s="39"/>
      <c r="AD34" s="8"/>
      <c r="AE34" s="8"/>
      <c r="AF34" s="8"/>
    </row>
    <row r="35" ht="13.5" customHeight="1">
      <c r="A35" s="1"/>
      <c r="B35" s="93" t="s">
        <v>88</v>
      </c>
      <c r="C35" s="94">
        <f>'WOOD Dual texture'!U1</f>
        <v>0</v>
      </c>
      <c r="D35" s="94">
        <f>'WOOD Dual texture'!V1</f>
        <v>0</v>
      </c>
      <c r="E35" s="167">
        <f>'WOOD Dual texture'!W1</f>
        <v>0</v>
      </c>
      <c r="F35" s="1"/>
      <c r="G35" s="1"/>
      <c r="H35" s="140"/>
      <c r="I35" s="4"/>
      <c r="J35" s="5"/>
      <c r="K35" s="58">
        <f>'Holds PUPE'!L2</f>
        <v>0</v>
      </c>
      <c r="L35" s="152">
        <f>'Holds PUPE'!M2</f>
        <v>0</v>
      </c>
      <c r="M35" s="153">
        <f>'Holds PUPE'!N2</f>
        <v>0</v>
      </c>
      <c r="N35" s="154">
        <f>'Holds PUPE'!O2</f>
        <v>0</v>
      </c>
      <c r="O35" s="155">
        <f>'Holds PUPE'!P2</f>
        <v>0</v>
      </c>
      <c r="P35" s="156">
        <f>'Holds PUPE'!Q2</f>
        <v>0</v>
      </c>
      <c r="Q35" s="157">
        <f>'Holds PUPE'!R2</f>
        <v>0</v>
      </c>
      <c r="R35" s="158">
        <f>'Holds PUPE'!S2</f>
        <v>0</v>
      </c>
      <c r="S35" s="159">
        <f>'Holds PUPE'!T2</f>
        <v>0</v>
      </c>
      <c r="T35" s="160">
        <f>'Holds PUPE'!U2</f>
        <v>0</v>
      </c>
      <c r="U35" s="161">
        <f>'Holds PUPE'!V2</f>
        <v>0</v>
      </c>
      <c r="V35" s="162">
        <f>'Holds PUPE'!W2</f>
        <v>0</v>
      </c>
      <c r="W35" s="168">
        <f>'Holds PUPE'!X2</f>
        <v>0</v>
      </c>
      <c r="X35" s="169">
        <f>'Holds PUPE'!Y2</f>
        <v>0</v>
      </c>
      <c r="Y35" s="170">
        <f>'Holds PUPE'!Z2</f>
        <v>0</v>
      </c>
      <c r="Z35" s="171">
        <f>'Holds PUPE'!AA2</f>
        <v>0</v>
      </c>
      <c r="AA35" s="7"/>
      <c r="AB35" s="39"/>
      <c r="AC35" s="39"/>
      <c r="AD35" s="8"/>
      <c r="AE35" s="8"/>
      <c r="AF35" s="8"/>
    </row>
    <row r="36" ht="13.5" customHeight="1">
      <c r="A36" s="1"/>
      <c r="B36" s="41" t="s">
        <v>27</v>
      </c>
      <c r="C36" s="74"/>
      <c r="D36" s="75">
        <v>0.0</v>
      </c>
      <c r="E36" s="76">
        <f>(E35)*D36</f>
        <v>0</v>
      </c>
      <c r="F36" s="1"/>
      <c r="G36" s="1"/>
      <c r="H36" s="172"/>
      <c r="I36" s="4"/>
      <c r="J36" s="5"/>
      <c r="K36" s="6"/>
      <c r="L36" s="6"/>
      <c r="M36" s="6"/>
      <c r="N36" s="6"/>
      <c r="O36" s="6"/>
      <c r="P36" s="6"/>
      <c r="Q36" s="6"/>
      <c r="R36" s="6"/>
      <c r="S36" s="6"/>
      <c r="T36" s="6"/>
      <c r="U36" s="6"/>
      <c r="V36" s="6"/>
      <c r="W36" s="6"/>
      <c r="X36" s="6"/>
      <c r="Y36" s="6"/>
      <c r="Z36" s="6"/>
      <c r="AA36" s="7"/>
      <c r="AB36" s="39"/>
      <c r="AC36" s="39"/>
      <c r="AD36" s="8"/>
      <c r="AE36" s="8"/>
      <c r="AF36" s="8"/>
    </row>
    <row r="37" ht="13.5" customHeight="1">
      <c r="A37" s="1"/>
      <c r="B37" s="93" t="s">
        <v>89</v>
      </c>
      <c r="C37" s="94">
        <f>'WOOD FULL Texture'!U1</f>
        <v>0</v>
      </c>
      <c r="D37" s="94">
        <f>'WOOD FULL Texture'!V1</f>
        <v>0</v>
      </c>
      <c r="E37" s="167">
        <f>'WOOD FULL Texture'!W1</f>
        <v>0</v>
      </c>
      <c r="F37" s="1"/>
      <c r="G37" s="1"/>
      <c r="H37" s="140"/>
      <c r="I37" s="4"/>
      <c r="J37" s="5"/>
      <c r="K37" s="6"/>
      <c r="L37" s="6"/>
      <c r="M37" s="6"/>
      <c r="N37" s="6"/>
      <c r="O37" s="6"/>
      <c r="P37" s="6"/>
      <c r="Q37" s="6"/>
      <c r="R37" s="6"/>
      <c r="S37" s="6"/>
      <c r="T37" s="6"/>
      <c r="U37" s="6"/>
      <c r="V37" s="6"/>
      <c r="W37" s="6"/>
      <c r="X37" s="6"/>
      <c r="Y37" s="6"/>
      <c r="Z37" s="6"/>
      <c r="AA37" s="7"/>
      <c r="AB37" s="39"/>
      <c r="AC37" s="39"/>
      <c r="AD37" s="8"/>
      <c r="AE37" s="8"/>
      <c r="AF37" s="8"/>
    </row>
    <row r="38" ht="13.5" customHeight="1">
      <c r="A38" s="1"/>
      <c r="B38" s="41" t="s">
        <v>27</v>
      </c>
      <c r="C38" s="74"/>
      <c r="D38" s="75">
        <v>0.0</v>
      </c>
      <c r="E38" s="76">
        <f>(E37)*D38</f>
        <v>0</v>
      </c>
      <c r="F38" s="1"/>
      <c r="G38" s="1"/>
      <c r="H38" s="41"/>
      <c r="I38" s="4"/>
      <c r="J38" s="5"/>
      <c r="K38" s="6"/>
      <c r="L38" s="6"/>
      <c r="M38" s="6"/>
      <c r="N38" s="6"/>
      <c r="O38" s="6"/>
      <c r="P38" s="6"/>
      <c r="Q38" s="6"/>
      <c r="R38" s="6"/>
      <c r="S38" s="6"/>
      <c r="T38" s="6"/>
      <c r="U38" s="6"/>
      <c r="V38" s="6"/>
      <c r="W38" s="6"/>
      <c r="X38" s="6"/>
      <c r="Y38" s="6"/>
      <c r="Z38" s="6"/>
      <c r="AA38" s="7"/>
      <c r="AB38" s="39"/>
      <c r="AC38" s="39"/>
      <c r="AD38" s="8"/>
      <c r="AE38" s="8"/>
      <c r="AF38" s="8"/>
    </row>
    <row r="39" ht="13.5" customHeight="1">
      <c r="A39" s="173"/>
      <c r="B39" s="174" t="s">
        <v>90</v>
      </c>
      <c r="C39" s="175"/>
      <c r="D39" s="175"/>
      <c r="E39" s="176"/>
      <c r="F39" s="173"/>
      <c r="G39" s="173"/>
      <c r="H39" s="177"/>
      <c r="I39" s="4"/>
      <c r="J39" s="5"/>
      <c r="K39" s="6"/>
      <c r="L39" s="6"/>
      <c r="M39" s="6"/>
      <c r="N39" s="6"/>
      <c r="O39" s="6"/>
      <c r="P39" s="6"/>
      <c r="Q39" s="6"/>
      <c r="R39" s="6"/>
      <c r="S39" s="6"/>
      <c r="T39" s="6"/>
      <c r="U39" s="6"/>
      <c r="V39" s="6"/>
      <c r="W39" s="6"/>
      <c r="X39" s="6"/>
      <c r="Y39" s="6"/>
      <c r="Z39" s="6"/>
      <c r="AA39" s="7"/>
      <c r="AB39" s="178"/>
      <c r="AC39" s="178"/>
      <c r="AD39" s="179"/>
      <c r="AE39" s="179"/>
      <c r="AF39" s="179"/>
    </row>
    <row r="40" ht="13.5" customHeight="1">
      <c r="A40" s="1"/>
      <c r="B40" s="180" t="s">
        <v>91</v>
      </c>
      <c r="C40" s="180"/>
      <c r="D40" s="180"/>
      <c r="E40" s="181">
        <f>(E25+E27+E29+E31+E35+E37+E33)-E26-E28-E30-E32-E36-E38+E39-E34</f>
        <v>0</v>
      </c>
      <c r="F40" s="1"/>
      <c r="G40" s="1"/>
      <c r="H40" s="182"/>
      <c r="I40" s="4"/>
      <c r="J40" s="5"/>
      <c r="K40" s="6"/>
      <c r="L40" s="6"/>
      <c r="M40" s="6"/>
      <c r="N40" s="6"/>
      <c r="O40" s="6"/>
      <c r="P40" s="6"/>
      <c r="Q40" s="6"/>
      <c r="R40" s="6"/>
      <c r="S40" s="6"/>
      <c r="T40" s="6"/>
      <c r="U40" s="6"/>
      <c r="V40" s="6"/>
      <c r="W40" s="6"/>
      <c r="X40" s="6"/>
      <c r="Y40" s="6"/>
      <c r="Z40" s="6"/>
      <c r="AA40" s="7"/>
      <c r="AB40" s="39"/>
      <c r="AC40" s="39"/>
      <c r="AD40" s="8"/>
      <c r="AE40" s="8"/>
      <c r="AF40" s="8"/>
    </row>
    <row r="41" ht="13.5" customHeight="1">
      <c r="A41" s="1"/>
      <c r="B41" s="183" t="s">
        <v>92</v>
      </c>
      <c r="C41" s="184"/>
      <c r="D41" s="184"/>
      <c r="E41" s="185">
        <v>0.0</v>
      </c>
      <c r="F41" s="186"/>
      <c r="G41" s="1"/>
      <c r="H41" s="41"/>
      <c r="I41" s="4"/>
      <c r="J41" s="5"/>
      <c r="K41" s="6"/>
      <c r="L41" s="6"/>
      <c r="M41" s="6"/>
      <c r="N41" s="6"/>
      <c r="O41" s="6"/>
      <c r="P41" s="6"/>
      <c r="Q41" s="6"/>
      <c r="R41" s="6"/>
      <c r="S41" s="6"/>
      <c r="T41" s="6"/>
      <c r="U41" s="6"/>
      <c r="V41" s="6"/>
      <c r="W41" s="6"/>
      <c r="X41" s="6"/>
      <c r="Y41" s="6"/>
      <c r="Z41" s="6"/>
      <c r="AA41" s="7"/>
      <c r="AB41" s="39"/>
      <c r="AC41" s="39"/>
      <c r="AD41" s="8"/>
      <c r="AE41" s="8"/>
      <c r="AF41" s="8"/>
    </row>
    <row r="42" ht="13.5" customHeight="1">
      <c r="A42" s="1"/>
      <c r="B42" s="183" t="s">
        <v>17</v>
      </c>
      <c r="C42" s="184"/>
      <c r="D42" s="187">
        <v>0.0</v>
      </c>
      <c r="E42" s="185">
        <f>(E40+E41)*D42</f>
        <v>0</v>
      </c>
      <c r="F42" s="186"/>
      <c r="G42" s="1"/>
      <c r="H42" s="41"/>
      <c r="I42" s="4"/>
      <c r="J42" s="5"/>
      <c r="K42" s="6"/>
      <c r="L42" s="6"/>
      <c r="M42" s="6"/>
      <c r="N42" s="6"/>
      <c r="O42" s="6"/>
      <c r="P42" s="6"/>
      <c r="Q42" s="6"/>
      <c r="R42" s="6"/>
      <c r="S42" s="6"/>
      <c r="T42" s="6"/>
      <c r="U42" s="6"/>
      <c r="V42" s="6"/>
      <c r="W42" s="6"/>
      <c r="X42" s="6"/>
      <c r="Y42" s="6"/>
      <c r="Z42" s="6"/>
      <c r="AA42" s="7"/>
      <c r="AB42" s="8"/>
      <c r="AC42" s="8"/>
      <c r="AD42" s="8"/>
      <c r="AE42" s="8"/>
      <c r="AF42" s="8"/>
    </row>
    <row r="43" ht="16.5" customHeight="1">
      <c r="A43" s="1"/>
      <c r="B43" s="188" t="s">
        <v>93</v>
      </c>
      <c r="C43" s="189" t="s">
        <v>94</v>
      </c>
      <c r="D43" s="190"/>
      <c r="E43" s="191">
        <f>E40+E42+E41</f>
        <v>0</v>
      </c>
      <c r="F43" s="186"/>
      <c r="G43" s="1"/>
      <c r="H43" s="192"/>
      <c r="I43" s="4"/>
      <c r="J43" s="5"/>
      <c r="K43" s="6"/>
      <c r="L43" s="6"/>
      <c r="M43" s="6"/>
      <c r="N43" s="6"/>
      <c r="O43" s="6"/>
      <c r="P43" s="6"/>
      <c r="Q43" s="6"/>
      <c r="R43" s="6"/>
      <c r="S43" s="6"/>
      <c r="T43" s="6"/>
      <c r="U43" s="6"/>
      <c r="V43" s="6"/>
      <c r="W43" s="6"/>
      <c r="X43" s="6"/>
      <c r="Y43" s="6"/>
      <c r="Z43" s="6"/>
      <c r="AA43" s="7"/>
      <c r="AB43" s="8"/>
      <c r="AC43" s="8"/>
      <c r="AD43" s="8"/>
      <c r="AE43" s="8"/>
      <c r="AF43" s="8"/>
    </row>
    <row r="44" ht="10.5" customHeight="1">
      <c r="A44" s="1"/>
      <c r="B44" s="193"/>
      <c r="C44" s="193"/>
      <c r="D44" s="193"/>
      <c r="E44" s="194"/>
      <c r="F44" s="1"/>
      <c r="G44" s="1"/>
      <c r="H44" s="195"/>
      <c r="I44" s="4"/>
      <c r="J44" s="5"/>
      <c r="K44" s="6"/>
      <c r="L44" s="6"/>
      <c r="M44" s="6"/>
      <c r="N44" s="6"/>
      <c r="O44" s="6"/>
      <c r="P44" s="6"/>
      <c r="Q44" s="6"/>
      <c r="R44" s="6"/>
      <c r="S44" s="6"/>
      <c r="T44" s="6"/>
      <c r="U44" s="6"/>
      <c r="V44" s="6"/>
      <c r="W44" s="6"/>
      <c r="X44" s="6"/>
      <c r="Y44" s="6"/>
      <c r="Z44" s="6"/>
      <c r="AA44" s="7"/>
      <c r="AB44" s="8"/>
      <c r="AC44" s="8"/>
      <c r="AD44" s="8"/>
      <c r="AE44" s="8"/>
      <c r="AF44" s="8"/>
    </row>
    <row r="45" ht="12.75" customHeight="1">
      <c r="A45" s="1"/>
      <c r="B45" s="196" t="s">
        <v>95</v>
      </c>
      <c r="C45" s="196"/>
      <c r="D45" s="196"/>
      <c r="E45" s="197"/>
      <c r="F45" s="1"/>
      <c r="G45" s="1"/>
      <c r="H45" s="1"/>
      <c r="I45" s="4"/>
      <c r="J45" s="5"/>
      <c r="K45" s="6"/>
      <c r="L45" s="6"/>
      <c r="M45" s="6"/>
      <c r="N45" s="6"/>
      <c r="O45" s="6"/>
      <c r="P45" s="6"/>
      <c r="Q45" s="6"/>
      <c r="R45" s="6"/>
      <c r="S45" s="6"/>
      <c r="T45" s="6"/>
      <c r="U45" s="6"/>
      <c r="V45" s="6"/>
      <c r="W45" s="6"/>
      <c r="X45" s="6"/>
      <c r="Y45" s="6"/>
      <c r="Z45" s="6"/>
      <c r="AA45" s="7"/>
      <c r="AB45" s="8"/>
      <c r="AC45" s="8"/>
      <c r="AD45" s="8"/>
      <c r="AE45" s="8"/>
      <c r="AF45" s="8"/>
    </row>
    <row r="46" ht="12.75" customHeight="1">
      <c r="A46" s="1"/>
      <c r="B46" s="196" t="s">
        <v>96</v>
      </c>
      <c r="C46" s="195"/>
      <c r="D46" s="195"/>
      <c r="E46" s="27"/>
      <c r="F46" s="1"/>
      <c r="G46" s="1"/>
      <c r="H46" s="1"/>
      <c r="I46" s="4"/>
      <c r="J46" s="5"/>
      <c r="K46" s="6"/>
      <c r="L46" s="6"/>
      <c r="M46" s="6"/>
      <c r="N46" s="6"/>
      <c r="O46" s="6"/>
      <c r="P46" s="6"/>
      <c r="Q46" s="6"/>
      <c r="R46" s="6"/>
      <c r="S46" s="6"/>
      <c r="T46" s="6"/>
      <c r="U46" s="6"/>
      <c r="V46" s="6"/>
      <c r="W46" s="6"/>
      <c r="X46" s="6"/>
      <c r="Y46" s="6"/>
      <c r="Z46" s="6"/>
      <c r="AA46" s="7"/>
      <c r="AB46" s="8"/>
      <c r="AC46" s="8"/>
      <c r="AD46" s="8"/>
      <c r="AE46" s="8"/>
      <c r="AF46" s="8"/>
    </row>
    <row r="47" ht="6.0" customHeight="1">
      <c r="A47" s="1"/>
      <c r="B47" s="198"/>
      <c r="C47" s="199"/>
      <c r="D47" s="200"/>
      <c r="E47" s="201"/>
      <c r="F47" s="1"/>
      <c r="G47" s="1"/>
      <c r="H47" s="1"/>
      <c r="I47" s="4"/>
      <c r="J47" s="5"/>
      <c r="K47" s="6"/>
      <c r="L47" s="6"/>
      <c r="M47" s="6"/>
      <c r="N47" s="6"/>
      <c r="O47" s="6"/>
      <c r="P47" s="6"/>
      <c r="Q47" s="6"/>
      <c r="R47" s="6"/>
      <c r="S47" s="6"/>
      <c r="T47" s="6"/>
      <c r="U47" s="6"/>
      <c r="V47" s="6"/>
      <c r="W47" s="6"/>
      <c r="X47" s="6"/>
      <c r="Y47" s="6"/>
      <c r="Z47" s="6"/>
      <c r="AA47" s="7"/>
      <c r="AB47" s="8"/>
      <c r="AC47" s="8"/>
      <c r="AD47" s="8"/>
      <c r="AE47" s="8"/>
      <c r="AF47" s="8"/>
    </row>
    <row r="48" ht="15.0" customHeight="1">
      <c r="A48" s="1"/>
      <c r="B48" s="202" t="s">
        <v>97</v>
      </c>
      <c r="C48" s="203"/>
      <c r="D48" s="204"/>
      <c r="E48" s="205" t="s">
        <v>98</v>
      </c>
      <c r="F48" s="1"/>
      <c r="G48" s="1"/>
      <c r="H48" s="1"/>
      <c r="I48" s="4"/>
      <c r="J48" s="5"/>
      <c r="K48" s="6"/>
      <c r="L48" s="6"/>
      <c r="M48" s="6"/>
      <c r="N48" s="6"/>
      <c r="O48" s="6"/>
      <c r="P48" s="6"/>
      <c r="Q48" s="6"/>
      <c r="R48" s="6"/>
      <c r="S48" s="6"/>
      <c r="T48" s="6"/>
      <c r="U48" s="6"/>
      <c r="V48" s="6"/>
      <c r="W48" s="6"/>
      <c r="X48" s="6"/>
      <c r="Y48" s="6"/>
      <c r="Z48" s="6"/>
      <c r="AA48" s="7"/>
      <c r="AB48" s="8"/>
      <c r="AC48" s="8"/>
      <c r="AD48" s="8"/>
      <c r="AE48" s="8"/>
      <c r="AF48" s="8"/>
    </row>
    <row r="49" ht="15.0" customHeight="1">
      <c r="A49" s="1"/>
      <c r="B49" s="206" t="s">
        <v>99</v>
      </c>
      <c r="C49" s="207"/>
      <c r="D49" s="208"/>
      <c r="E49" s="209" t="s">
        <v>100</v>
      </c>
      <c r="F49" s="210"/>
      <c r="G49" s="1"/>
      <c r="H49" s="210"/>
      <c r="I49" s="211"/>
      <c r="J49" s="212"/>
      <c r="K49" s="6"/>
      <c r="L49" s="6"/>
      <c r="M49" s="6"/>
      <c r="N49" s="6"/>
      <c r="O49" s="6"/>
      <c r="P49" s="6"/>
      <c r="Q49" s="6"/>
      <c r="R49" s="6"/>
      <c r="S49" s="6"/>
      <c r="T49" s="6"/>
      <c r="U49" s="6"/>
      <c r="V49" s="6"/>
      <c r="W49" s="6"/>
      <c r="X49" s="6"/>
      <c r="Y49" s="6"/>
      <c r="Z49" s="6"/>
      <c r="AA49" s="213"/>
      <c r="AB49" s="8"/>
      <c r="AC49" s="8"/>
      <c r="AD49" s="8"/>
      <c r="AE49" s="8"/>
      <c r="AF49" s="8"/>
    </row>
    <row r="50" ht="15.0" customHeight="1">
      <c r="A50" s="1"/>
      <c r="B50" s="214" t="s">
        <v>101</v>
      </c>
      <c r="C50" s="215"/>
      <c r="D50" s="216"/>
      <c r="E50" s="217" t="s">
        <v>102</v>
      </c>
      <c r="F50" s="1"/>
      <c r="G50" s="1"/>
      <c r="H50" s="1"/>
      <c r="I50" s="211"/>
      <c r="J50" s="212"/>
      <c r="K50" s="218"/>
      <c r="L50" s="218"/>
      <c r="M50" s="218"/>
      <c r="N50" s="218"/>
      <c r="O50" s="218"/>
      <c r="P50" s="218"/>
      <c r="Q50" s="218"/>
      <c r="R50" s="218"/>
      <c r="S50" s="218"/>
      <c r="T50" s="218"/>
      <c r="U50" s="218"/>
      <c r="V50" s="218"/>
      <c r="W50" s="218"/>
      <c r="X50" s="218"/>
      <c r="Y50" s="218"/>
      <c r="Z50" s="218"/>
      <c r="AA50" s="39"/>
      <c r="AB50" s="8"/>
      <c r="AC50" s="8"/>
      <c r="AD50" s="8"/>
      <c r="AE50" s="8"/>
      <c r="AF50" s="8"/>
    </row>
    <row r="51" ht="15.0" customHeight="1">
      <c r="A51" s="1"/>
      <c r="B51" s="214" t="s">
        <v>103</v>
      </c>
      <c r="C51" s="215"/>
      <c r="D51" s="216"/>
      <c r="E51" s="219"/>
      <c r="F51" s="1"/>
      <c r="G51" s="1"/>
      <c r="H51" s="1"/>
      <c r="I51" s="211"/>
      <c r="J51" s="212"/>
      <c r="K51" s="218"/>
      <c r="L51" s="218"/>
      <c r="M51" s="218"/>
      <c r="N51" s="218"/>
      <c r="O51" s="218"/>
      <c r="P51" s="218"/>
      <c r="Q51" s="218"/>
      <c r="R51" s="218"/>
      <c r="S51" s="218"/>
      <c r="T51" s="218"/>
      <c r="U51" s="218"/>
      <c r="V51" s="218"/>
      <c r="W51" s="218"/>
      <c r="X51" s="218"/>
      <c r="Y51" s="218"/>
      <c r="Z51" s="218"/>
      <c r="AA51" s="39"/>
      <c r="AB51" s="8"/>
      <c r="AC51" s="8"/>
      <c r="AD51" s="8"/>
      <c r="AE51" s="8"/>
      <c r="AF51" s="8"/>
    </row>
    <row r="52" ht="24.0" customHeight="1">
      <c r="A52" s="1"/>
      <c r="B52" s="220" t="s">
        <v>104</v>
      </c>
      <c r="C52" s="221"/>
      <c r="D52" s="222"/>
      <c r="E52" s="223"/>
      <c r="F52" s="1"/>
      <c r="G52" s="1"/>
      <c r="H52" s="1"/>
      <c r="I52" s="211"/>
      <c r="J52" s="212"/>
      <c r="K52" s="218"/>
      <c r="L52" s="218"/>
      <c r="M52" s="218"/>
      <c r="N52" s="218"/>
      <c r="O52" s="218"/>
      <c r="P52" s="218"/>
      <c r="Q52" s="218"/>
      <c r="R52" s="218"/>
      <c r="S52" s="218"/>
      <c r="T52" s="218"/>
      <c r="U52" s="218"/>
      <c r="V52" s="218"/>
      <c r="W52" s="218"/>
      <c r="X52" s="218"/>
      <c r="Y52" s="218"/>
      <c r="Z52" s="218"/>
      <c r="AA52" s="39"/>
      <c r="AB52" s="8"/>
      <c r="AC52" s="8"/>
      <c r="AD52" s="8"/>
      <c r="AE52" s="8"/>
      <c r="AF52" s="8"/>
    </row>
    <row r="53" ht="19.5" customHeight="1">
      <c r="A53" s="1"/>
      <c r="B53" s="1"/>
      <c r="C53" s="1"/>
      <c r="D53" s="1"/>
      <c r="E53" s="27"/>
      <c r="F53" s="1"/>
      <c r="G53" s="1"/>
      <c r="H53" s="1"/>
      <c r="I53" s="211"/>
      <c r="J53" s="212"/>
      <c r="K53" s="218"/>
      <c r="L53" s="218"/>
      <c r="M53" s="218"/>
      <c r="N53" s="218"/>
      <c r="O53" s="218"/>
      <c r="P53" s="218"/>
      <c r="Q53" s="218"/>
      <c r="R53" s="218"/>
      <c r="S53" s="218"/>
      <c r="T53" s="218"/>
      <c r="U53" s="218"/>
      <c r="V53" s="218"/>
      <c r="W53" s="218"/>
      <c r="X53" s="218"/>
      <c r="Y53" s="218"/>
      <c r="Z53" s="218"/>
      <c r="AA53" s="39"/>
      <c r="AB53" s="8"/>
      <c r="AC53" s="8"/>
      <c r="AD53" s="8"/>
      <c r="AE53" s="8"/>
      <c r="AF53" s="8"/>
    </row>
    <row r="54" ht="11.25" customHeight="1">
      <c r="A54" s="1"/>
      <c r="B54" s="224" t="s">
        <v>105</v>
      </c>
      <c r="C54" s="224"/>
      <c r="D54" s="224"/>
      <c r="E54" s="225"/>
      <c r="F54" s="226"/>
      <c r="G54" s="1"/>
      <c r="H54" s="1"/>
      <c r="I54" s="211"/>
      <c r="J54" s="212"/>
      <c r="K54" s="218"/>
      <c r="L54" s="218"/>
      <c r="M54" s="218"/>
      <c r="N54" s="218"/>
      <c r="O54" s="218"/>
      <c r="P54" s="218"/>
      <c r="Q54" s="218"/>
      <c r="R54" s="218"/>
      <c r="S54" s="218"/>
      <c r="T54" s="218"/>
      <c r="U54" s="218"/>
      <c r="V54" s="218"/>
      <c r="W54" s="218"/>
      <c r="X54" s="218"/>
      <c r="Y54" s="218"/>
      <c r="Z54" s="218"/>
      <c r="AA54" s="39"/>
      <c r="AB54" s="227"/>
      <c r="AC54" s="8"/>
      <c r="AD54" s="8"/>
      <c r="AE54" s="8"/>
      <c r="AF54" s="8"/>
    </row>
    <row r="55" ht="11.25" customHeight="1">
      <c r="A55" s="1"/>
      <c r="B55" s="226" t="s">
        <v>106</v>
      </c>
      <c r="C55" s="226"/>
      <c r="D55" s="226"/>
      <c r="E55" s="228"/>
      <c r="F55" s="226"/>
      <c r="G55" s="1"/>
      <c r="H55" s="1"/>
      <c r="I55" s="211"/>
      <c r="J55" s="212"/>
      <c r="K55" s="218"/>
      <c r="L55" s="218"/>
      <c r="M55" s="218"/>
      <c r="N55" s="218"/>
      <c r="O55" s="218"/>
      <c r="P55" s="218"/>
      <c r="Q55" s="218"/>
      <c r="R55" s="218"/>
      <c r="S55" s="218"/>
      <c r="T55" s="218"/>
      <c r="U55" s="218"/>
      <c r="V55" s="218"/>
      <c r="W55" s="218"/>
      <c r="X55" s="218"/>
      <c r="Y55" s="218"/>
      <c r="Z55" s="218"/>
      <c r="AA55" s="39"/>
      <c r="AB55" s="227"/>
      <c r="AC55" s="8"/>
      <c r="AD55" s="8"/>
      <c r="AE55" s="8"/>
      <c r="AF55" s="8"/>
    </row>
    <row r="56" ht="11.25" customHeight="1">
      <c r="A56" s="227"/>
      <c r="B56" s="226" t="s">
        <v>107</v>
      </c>
      <c r="C56" s="226"/>
      <c r="D56" s="226"/>
      <c r="E56" s="228"/>
      <c r="F56" s="226"/>
      <c r="G56" s="1"/>
      <c r="H56" s="1"/>
      <c r="I56" s="211"/>
      <c r="J56" s="212"/>
      <c r="K56" s="218"/>
      <c r="L56" s="218"/>
      <c r="M56" s="218"/>
      <c r="N56" s="218"/>
      <c r="O56" s="218"/>
      <c r="P56" s="218"/>
      <c r="Q56" s="218"/>
      <c r="R56" s="218"/>
      <c r="S56" s="218"/>
      <c r="T56" s="218"/>
      <c r="U56" s="218"/>
      <c r="V56" s="218"/>
      <c r="W56" s="218"/>
      <c r="X56" s="218"/>
      <c r="Y56" s="218"/>
      <c r="Z56" s="218"/>
      <c r="AA56" s="227"/>
      <c r="AB56" s="227"/>
      <c r="AC56" s="8"/>
      <c r="AD56" s="8"/>
      <c r="AE56" s="8"/>
      <c r="AF56" s="8"/>
    </row>
    <row r="57" ht="11.25" customHeight="1">
      <c r="A57" s="1"/>
      <c r="B57" s="226" t="s">
        <v>108</v>
      </c>
      <c r="C57" s="226"/>
      <c r="D57" s="226"/>
      <c r="E57" s="228"/>
      <c r="F57" s="226"/>
      <c r="G57" s="1"/>
      <c r="H57" s="1"/>
      <c r="I57" s="211"/>
      <c r="J57" s="212"/>
      <c r="K57" s="218"/>
      <c r="L57" s="218"/>
      <c r="M57" s="218"/>
      <c r="N57" s="218"/>
      <c r="O57" s="218"/>
      <c r="P57" s="218"/>
      <c r="Q57" s="218"/>
      <c r="R57" s="218"/>
      <c r="S57" s="218"/>
      <c r="T57" s="218"/>
      <c r="U57" s="218"/>
      <c r="V57" s="218"/>
      <c r="W57" s="218"/>
      <c r="X57" s="218"/>
      <c r="Y57" s="218"/>
      <c r="Z57" s="218"/>
      <c r="AA57" s="227"/>
      <c r="AB57" s="227"/>
      <c r="AC57" s="8"/>
      <c r="AD57" s="8"/>
      <c r="AE57" s="8"/>
      <c r="AF57" s="8"/>
    </row>
    <row r="58" ht="11.25" customHeight="1">
      <c r="A58" s="1"/>
      <c r="B58" s="226" t="s">
        <v>109</v>
      </c>
      <c r="C58" s="226"/>
      <c r="D58" s="226"/>
      <c r="E58" s="228"/>
      <c r="F58" s="226"/>
      <c r="G58" s="1"/>
      <c r="H58" s="1"/>
      <c r="I58" s="211"/>
      <c r="J58" s="212"/>
      <c r="K58" s="218"/>
      <c r="L58" s="218"/>
      <c r="M58" s="218"/>
      <c r="N58" s="218"/>
      <c r="O58" s="218"/>
      <c r="P58" s="218"/>
      <c r="Q58" s="218"/>
      <c r="R58" s="218"/>
      <c r="S58" s="218"/>
      <c r="T58" s="218"/>
      <c r="U58" s="218"/>
      <c r="V58" s="218"/>
      <c r="W58" s="218"/>
      <c r="X58" s="218"/>
      <c r="Y58" s="218"/>
      <c r="Z58" s="218"/>
      <c r="AA58" s="227"/>
      <c r="AB58" s="227"/>
      <c r="AC58" s="8"/>
      <c r="AD58" s="8"/>
      <c r="AE58" s="8"/>
      <c r="AF58" s="8"/>
    </row>
    <row r="59" ht="11.25" customHeight="1">
      <c r="A59" s="1"/>
      <c r="B59" s="226" t="s">
        <v>110</v>
      </c>
      <c r="C59" s="226" t="s">
        <v>111</v>
      </c>
      <c r="D59" s="226"/>
      <c r="E59" s="228"/>
      <c r="F59" s="226"/>
      <c r="G59" s="1"/>
      <c r="H59" s="1"/>
      <c r="I59" s="211"/>
      <c r="J59" s="212"/>
      <c r="K59" s="218"/>
      <c r="L59" s="218"/>
      <c r="M59" s="218"/>
      <c r="N59" s="218"/>
      <c r="O59" s="218"/>
      <c r="P59" s="218"/>
      <c r="Q59" s="218"/>
      <c r="R59" s="218"/>
      <c r="S59" s="218"/>
      <c r="T59" s="218"/>
      <c r="U59" s="218"/>
      <c r="V59" s="218"/>
      <c r="W59" s="218"/>
      <c r="X59" s="218"/>
      <c r="Y59" s="218"/>
      <c r="Z59" s="218"/>
      <c r="AA59" s="227"/>
      <c r="AB59" s="8"/>
      <c r="AC59" s="8"/>
      <c r="AD59" s="8"/>
      <c r="AE59" s="8"/>
      <c r="AF59" s="8"/>
    </row>
    <row r="60" ht="11.25" customHeight="1">
      <c r="A60" s="1"/>
      <c r="B60" s="229" t="s">
        <v>112</v>
      </c>
      <c r="C60" s="229"/>
      <c r="D60" s="229"/>
      <c r="E60" s="230"/>
      <c r="F60" s="226"/>
      <c r="G60" s="1"/>
      <c r="H60" s="1"/>
      <c r="I60" s="211"/>
      <c r="J60" s="212"/>
      <c r="K60" s="218"/>
      <c r="L60" s="218"/>
      <c r="M60" s="218"/>
      <c r="N60" s="218"/>
      <c r="O60" s="218"/>
      <c r="P60" s="218"/>
      <c r="Q60" s="218"/>
      <c r="R60" s="218"/>
      <c r="S60" s="218"/>
      <c r="T60" s="218"/>
      <c r="U60" s="218"/>
      <c r="V60" s="218"/>
      <c r="W60" s="218"/>
      <c r="X60" s="218"/>
      <c r="Y60" s="218"/>
      <c r="Z60" s="218"/>
      <c r="AA60" s="227"/>
      <c r="AB60" s="8"/>
      <c r="AC60" s="8"/>
      <c r="AD60" s="8"/>
      <c r="AE60" s="8"/>
      <c r="AF60" s="8"/>
    </row>
    <row r="61" ht="15.75" customHeight="1">
      <c r="A61" s="1"/>
      <c r="B61" s="1"/>
      <c r="C61" s="1"/>
      <c r="D61" s="1"/>
      <c r="E61" s="27"/>
      <c r="F61" s="1"/>
      <c r="G61" s="1"/>
      <c r="H61" s="1"/>
      <c r="I61" s="211"/>
      <c r="J61" s="212"/>
      <c r="K61" s="218"/>
      <c r="L61" s="218"/>
      <c r="M61" s="218"/>
      <c r="N61" s="218"/>
      <c r="O61" s="218"/>
      <c r="P61" s="218"/>
      <c r="Q61" s="218"/>
      <c r="R61" s="218"/>
      <c r="S61" s="218"/>
      <c r="T61" s="218"/>
      <c r="U61" s="218"/>
      <c r="V61" s="218"/>
      <c r="W61" s="218"/>
      <c r="X61" s="218"/>
      <c r="Y61" s="218"/>
      <c r="Z61" s="218"/>
      <c r="AA61" s="227"/>
      <c r="AB61" s="227"/>
      <c r="AC61" s="8"/>
      <c r="AD61" s="8"/>
      <c r="AE61" s="8"/>
      <c r="AF61" s="8"/>
    </row>
    <row r="62" ht="15.75" customHeight="1">
      <c r="A62" s="1"/>
      <c r="B62" s="1"/>
      <c r="C62" s="1"/>
      <c r="D62" s="1"/>
      <c r="E62" s="27"/>
      <c r="F62" s="1"/>
      <c r="G62" s="1"/>
      <c r="H62" s="1"/>
      <c r="I62" s="211"/>
      <c r="J62" s="212"/>
      <c r="K62" s="218"/>
      <c r="L62" s="218"/>
      <c r="M62" s="218"/>
      <c r="N62" s="218"/>
      <c r="O62" s="218"/>
      <c r="P62" s="218"/>
      <c r="Q62" s="218"/>
      <c r="R62" s="218"/>
      <c r="S62" s="218"/>
      <c r="T62" s="218"/>
      <c r="U62" s="218"/>
      <c r="V62" s="218"/>
      <c r="W62" s="218"/>
      <c r="X62" s="218"/>
      <c r="Y62" s="218"/>
      <c r="Z62" s="218"/>
      <c r="AA62" s="227"/>
      <c r="AB62" s="8"/>
      <c r="AC62" s="8"/>
      <c r="AD62" s="8"/>
      <c r="AE62" s="8"/>
      <c r="AF62" s="8"/>
    </row>
    <row r="63" ht="15.75" customHeight="1">
      <c r="A63" s="1"/>
      <c r="B63" s="1"/>
      <c r="C63" s="1"/>
      <c r="D63" s="1"/>
      <c r="E63" s="27"/>
      <c r="F63" s="1"/>
      <c r="G63" s="1"/>
      <c r="H63" s="1"/>
      <c r="I63" s="211"/>
      <c r="J63" s="212"/>
      <c r="K63" s="218"/>
      <c r="L63" s="218"/>
      <c r="M63" s="218"/>
      <c r="N63" s="218"/>
      <c r="O63" s="218"/>
      <c r="P63" s="218"/>
      <c r="Q63" s="218"/>
      <c r="R63" s="218"/>
      <c r="S63" s="218"/>
      <c r="T63" s="218"/>
      <c r="U63" s="218"/>
      <c r="V63" s="218"/>
      <c r="W63" s="218"/>
      <c r="X63" s="218"/>
      <c r="Y63" s="218"/>
      <c r="Z63" s="218"/>
      <c r="AA63" s="227"/>
      <c r="AB63" s="8"/>
      <c r="AC63" s="8"/>
      <c r="AD63" s="8"/>
      <c r="AE63" s="8"/>
      <c r="AF63" s="8"/>
    </row>
    <row r="64" ht="15.75" customHeight="1">
      <c r="A64" s="1"/>
      <c r="B64" s="1"/>
      <c r="C64" s="1"/>
      <c r="D64" s="1"/>
      <c r="E64" s="27"/>
      <c r="F64" s="1"/>
      <c r="G64" s="1"/>
      <c r="H64" s="1"/>
      <c r="I64" s="211"/>
      <c r="J64" s="212"/>
      <c r="K64" s="218"/>
      <c r="L64" s="218"/>
      <c r="M64" s="218"/>
      <c r="N64" s="218"/>
      <c r="O64" s="218"/>
      <c r="P64" s="218"/>
      <c r="Q64" s="218"/>
      <c r="R64" s="218"/>
      <c r="S64" s="218"/>
      <c r="T64" s="218"/>
      <c r="U64" s="218"/>
      <c r="V64" s="218"/>
      <c r="W64" s="218"/>
      <c r="X64" s="218"/>
      <c r="Y64" s="218"/>
      <c r="Z64" s="218"/>
      <c r="AA64" s="227"/>
      <c r="AB64" s="8"/>
      <c r="AC64" s="8"/>
      <c r="AD64" s="8"/>
      <c r="AE64" s="8"/>
      <c r="AF64" s="8"/>
    </row>
    <row r="65" ht="15.75" customHeight="1">
      <c r="A65" s="1"/>
      <c r="B65" s="1"/>
      <c r="C65" s="1"/>
      <c r="D65" s="1"/>
      <c r="E65" s="27"/>
      <c r="F65" s="1"/>
      <c r="G65" s="1"/>
      <c r="H65" s="1"/>
      <c r="I65" s="211"/>
      <c r="J65" s="212"/>
      <c r="K65" s="218"/>
      <c r="L65" s="218"/>
      <c r="M65" s="218"/>
      <c r="N65" s="218"/>
      <c r="O65" s="218"/>
      <c r="P65" s="218"/>
      <c r="Q65" s="218"/>
      <c r="R65" s="218"/>
      <c r="S65" s="218"/>
      <c r="T65" s="218"/>
      <c r="U65" s="218"/>
      <c r="V65" s="218"/>
      <c r="W65" s="218"/>
      <c r="X65" s="218"/>
      <c r="Y65" s="218"/>
      <c r="Z65" s="218"/>
      <c r="AA65" s="227"/>
      <c r="AB65" s="8"/>
      <c r="AC65" s="8"/>
      <c r="AD65" s="8"/>
      <c r="AE65" s="8"/>
      <c r="AF65" s="8"/>
    </row>
    <row r="66" ht="36.0" customHeight="1">
      <c r="A66" s="1"/>
      <c r="B66" s="231" t="s">
        <v>113</v>
      </c>
      <c r="C66" s="1"/>
      <c r="D66" s="1"/>
      <c r="E66" s="27"/>
      <c r="F66" s="1"/>
      <c r="G66" s="1"/>
      <c r="H66" s="1"/>
      <c r="I66" s="211"/>
      <c r="J66" s="212"/>
      <c r="K66" s="218"/>
      <c r="L66" s="218"/>
      <c r="M66" s="218"/>
      <c r="N66" s="218"/>
      <c r="O66" s="218"/>
      <c r="P66" s="218"/>
      <c r="Q66" s="218"/>
      <c r="R66" s="218"/>
      <c r="S66" s="218"/>
      <c r="T66" s="218"/>
      <c r="U66" s="218"/>
      <c r="V66" s="218"/>
      <c r="W66" s="218"/>
      <c r="X66" s="218"/>
      <c r="Y66" s="218"/>
      <c r="Z66" s="218"/>
      <c r="AA66" s="227"/>
      <c r="AB66" s="8"/>
      <c r="AC66" s="8"/>
      <c r="AD66" s="8"/>
      <c r="AE66" s="8"/>
      <c r="AF66" s="8"/>
    </row>
    <row r="67" ht="15.75" customHeight="1">
      <c r="A67" s="1"/>
      <c r="B67" s="232" t="s">
        <v>114</v>
      </c>
      <c r="C67" s="233"/>
      <c r="D67" s="233"/>
      <c r="E67" s="234"/>
      <c r="F67" s="235"/>
      <c r="G67" s="235"/>
      <c r="H67" s="1"/>
      <c r="I67" s="211"/>
      <c r="J67" s="212"/>
      <c r="K67" s="218"/>
      <c r="L67" s="218"/>
      <c r="M67" s="218"/>
      <c r="N67" s="218"/>
      <c r="O67" s="218"/>
      <c r="P67" s="218"/>
      <c r="Q67" s="218"/>
      <c r="R67" s="218"/>
      <c r="S67" s="218"/>
      <c r="T67" s="218"/>
      <c r="U67" s="218"/>
      <c r="V67" s="218"/>
      <c r="W67" s="218"/>
      <c r="X67" s="218"/>
      <c r="Y67" s="218"/>
      <c r="Z67" s="218"/>
      <c r="AA67" s="227"/>
      <c r="AB67" s="8"/>
      <c r="AC67" s="8"/>
      <c r="AD67" s="8"/>
      <c r="AE67" s="8"/>
      <c r="AF67" s="8"/>
    </row>
    <row r="68" ht="39.75" customHeight="1">
      <c r="A68" s="1"/>
      <c r="B68" s="236"/>
      <c r="E68" s="237"/>
      <c r="F68" s="235"/>
      <c r="G68" s="235"/>
      <c r="H68" s="1"/>
      <c r="I68" s="211"/>
      <c r="J68" s="212"/>
      <c r="K68" s="218"/>
      <c r="L68" s="218"/>
      <c r="M68" s="218"/>
      <c r="N68" s="218"/>
      <c r="O68" s="218"/>
      <c r="P68" s="218"/>
      <c r="Q68" s="218"/>
      <c r="R68" s="218"/>
      <c r="S68" s="218"/>
      <c r="T68" s="218"/>
      <c r="U68" s="218"/>
      <c r="V68" s="218"/>
      <c r="W68" s="218"/>
      <c r="X68" s="218"/>
      <c r="Y68" s="218"/>
      <c r="Z68" s="218"/>
      <c r="AA68" s="227"/>
      <c r="AB68" s="8"/>
      <c r="AC68" s="8"/>
      <c r="AD68" s="8"/>
      <c r="AE68" s="8"/>
      <c r="AF68" s="8"/>
    </row>
    <row r="69" ht="15.75" customHeight="1">
      <c r="A69" s="1"/>
      <c r="B69" s="236"/>
      <c r="E69" s="237"/>
      <c r="F69" s="235"/>
      <c r="G69" s="235"/>
      <c r="H69" s="1"/>
      <c r="I69" s="211"/>
      <c r="J69" s="212"/>
      <c r="K69" s="218"/>
      <c r="L69" s="218"/>
      <c r="M69" s="218"/>
      <c r="N69" s="218"/>
      <c r="O69" s="218"/>
      <c r="P69" s="218"/>
      <c r="Q69" s="218"/>
      <c r="R69" s="218"/>
      <c r="S69" s="218"/>
      <c r="T69" s="218"/>
      <c r="U69" s="218"/>
      <c r="V69" s="218"/>
      <c r="W69" s="218"/>
      <c r="X69" s="218"/>
      <c r="Y69" s="218"/>
      <c r="Z69" s="218"/>
      <c r="AA69" s="227"/>
      <c r="AB69" s="8"/>
      <c r="AC69" s="8"/>
      <c r="AD69" s="8"/>
      <c r="AE69" s="8"/>
      <c r="AF69" s="8"/>
    </row>
    <row r="70" ht="15.75" customHeight="1">
      <c r="A70" s="1"/>
      <c r="B70" s="236"/>
      <c r="E70" s="237"/>
      <c r="F70" s="235"/>
      <c r="G70" s="235"/>
      <c r="H70" s="1"/>
      <c r="I70" s="211"/>
      <c r="J70" s="212"/>
      <c r="K70" s="218"/>
      <c r="L70" s="218"/>
      <c r="M70" s="218"/>
      <c r="N70" s="218"/>
      <c r="O70" s="218"/>
      <c r="P70" s="218"/>
      <c r="Q70" s="218"/>
      <c r="R70" s="218"/>
      <c r="S70" s="218"/>
      <c r="T70" s="218"/>
      <c r="U70" s="218"/>
      <c r="V70" s="218"/>
      <c r="W70" s="218"/>
      <c r="X70" s="218"/>
      <c r="Y70" s="218"/>
      <c r="Z70" s="218"/>
      <c r="AA70" s="227"/>
      <c r="AB70" s="8"/>
      <c r="AC70" s="8"/>
      <c r="AD70" s="8"/>
      <c r="AE70" s="8"/>
      <c r="AF70" s="8"/>
    </row>
    <row r="71" ht="15.75" customHeight="1">
      <c r="A71" s="1"/>
      <c r="B71" s="236"/>
      <c r="E71" s="237"/>
      <c r="F71" s="235"/>
      <c r="G71" s="235"/>
      <c r="H71" s="1"/>
      <c r="I71" s="211"/>
      <c r="J71" s="212"/>
      <c r="K71" s="218"/>
      <c r="L71" s="218"/>
      <c r="M71" s="218"/>
      <c r="N71" s="218"/>
      <c r="O71" s="218"/>
      <c r="P71" s="218"/>
      <c r="Q71" s="218"/>
      <c r="R71" s="218"/>
      <c r="S71" s="218"/>
      <c r="T71" s="218"/>
      <c r="U71" s="218"/>
      <c r="V71" s="218"/>
      <c r="W71" s="218"/>
      <c r="X71" s="218"/>
      <c r="Y71" s="218"/>
      <c r="Z71" s="218"/>
      <c r="AA71" s="227"/>
      <c r="AB71" s="8"/>
      <c r="AC71" s="8"/>
      <c r="AD71" s="8"/>
      <c r="AE71" s="8"/>
      <c r="AF71" s="8"/>
    </row>
    <row r="72" ht="15.75" customHeight="1">
      <c r="A72" s="1"/>
      <c r="B72" s="236"/>
      <c r="E72" s="237"/>
      <c r="F72" s="235"/>
      <c r="G72" s="235"/>
      <c r="H72" s="1"/>
      <c r="I72" s="211"/>
      <c r="J72" s="212"/>
      <c r="K72" s="218"/>
      <c r="L72" s="218"/>
      <c r="M72" s="218"/>
      <c r="N72" s="218"/>
      <c r="O72" s="218"/>
      <c r="P72" s="218"/>
      <c r="Q72" s="218"/>
      <c r="R72" s="218"/>
      <c r="S72" s="218"/>
      <c r="T72" s="218"/>
      <c r="U72" s="218"/>
      <c r="V72" s="218"/>
      <c r="W72" s="218"/>
      <c r="X72" s="218"/>
      <c r="Y72" s="218"/>
      <c r="Z72" s="218"/>
      <c r="AA72" s="227"/>
      <c r="AB72" s="8"/>
      <c r="AC72" s="8"/>
      <c r="AD72" s="8"/>
      <c r="AE72" s="8"/>
      <c r="AF72" s="8"/>
    </row>
    <row r="73" ht="15.75" customHeight="1">
      <c r="A73" s="1"/>
      <c r="B73" s="236"/>
      <c r="E73" s="237"/>
      <c r="F73" s="235"/>
      <c r="G73" s="235"/>
      <c r="H73" s="1"/>
      <c r="I73" s="211"/>
      <c r="J73" s="212"/>
      <c r="K73" s="218"/>
      <c r="L73" s="218"/>
      <c r="M73" s="218"/>
      <c r="N73" s="218"/>
      <c r="O73" s="218"/>
      <c r="P73" s="218"/>
      <c r="Q73" s="218"/>
      <c r="R73" s="218"/>
      <c r="S73" s="218"/>
      <c r="T73" s="218"/>
      <c r="U73" s="218"/>
      <c r="V73" s="218"/>
      <c r="W73" s="218"/>
      <c r="X73" s="218"/>
      <c r="Y73" s="218"/>
      <c r="Z73" s="218"/>
      <c r="AA73" s="227"/>
      <c r="AB73" s="8"/>
      <c r="AC73" s="8"/>
      <c r="AD73" s="8"/>
      <c r="AE73" s="8"/>
      <c r="AF73" s="8"/>
    </row>
    <row r="74" ht="15.75" customHeight="1">
      <c r="A74" s="1"/>
      <c r="B74" s="236"/>
      <c r="E74" s="237"/>
      <c r="F74" s="235"/>
      <c r="G74" s="235"/>
      <c r="H74" s="1"/>
      <c r="I74" s="211"/>
      <c r="J74" s="212"/>
      <c r="K74" s="218"/>
      <c r="L74" s="218"/>
      <c r="M74" s="218"/>
      <c r="N74" s="218"/>
      <c r="O74" s="218"/>
      <c r="P74" s="218"/>
      <c r="Q74" s="218"/>
      <c r="R74" s="218"/>
      <c r="S74" s="218"/>
      <c r="T74" s="218"/>
      <c r="U74" s="218"/>
      <c r="V74" s="218"/>
      <c r="W74" s="218"/>
      <c r="X74" s="218"/>
      <c r="Y74" s="218"/>
      <c r="Z74" s="218"/>
      <c r="AA74" s="227"/>
      <c r="AB74" s="8"/>
      <c r="AC74" s="8"/>
      <c r="AD74" s="8"/>
      <c r="AE74" s="8"/>
      <c r="AF74" s="8"/>
    </row>
    <row r="75" ht="15.75" customHeight="1">
      <c r="A75" s="1"/>
      <c r="B75" s="236"/>
      <c r="E75" s="237"/>
      <c r="F75" s="235"/>
      <c r="G75" s="235"/>
      <c r="H75" s="1"/>
      <c r="I75" s="211"/>
      <c r="J75" s="212"/>
      <c r="K75" s="218"/>
      <c r="L75" s="218"/>
      <c r="M75" s="218"/>
      <c r="N75" s="218"/>
      <c r="O75" s="218"/>
      <c r="P75" s="218"/>
      <c r="Q75" s="218"/>
      <c r="R75" s="218"/>
      <c r="S75" s="218"/>
      <c r="T75" s="218"/>
      <c r="U75" s="218"/>
      <c r="V75" s="218"/>
      <c r="W75" s="218"/>
      <c r="X75" s="218"/>
      <c r="Y75" s="218"/>
      <c r="Z75" s="218"/>
      <c r="AA75" s="227"/>
      <c r="AB75" s="8"/>
      <c r="AC75" s="8"/>
      <c r="AD75" s="8"/>
      <c r="AE75" s="8"/>
      <c r="AF75" s="8"/>
    </row>
    <row r="76" ht="15.75" customHeight="1">
      <c r="A76" s="1"/>
      <c r="B76" s="236"/>
      <c r="E76" s="237"/>
      <c r="F76" s="235"/>
      <c r="G76" s="235"/>
      <c r="H76" s="1"/>
      <c r="I76" s="211"/>
      <c r="J76" s="212"/>
      <c r="K76" s="218"/>
      <c r="L76" s="218"/>
      <c r="M76" s="218"/>
      <c r="N76" s="218"/>
      <c r="O76" s="218"/>
      <c r="P76" s="218"/>
      <c r="Q76" s="218"/>
      <c r="R76" s="218"/>
      <c r="S76" s="218"/>
      <c r="T76" s="218"/>
      <c r="U76" s="218"/>
      <c r="V76" s="218"/>
      <c r="W76" s="218"/>
      <c r="X76" s="218"/>
      <c r="Y76" s="218"/>
      <c r="Z76" s="218"/>
      <c r="AA76" s="227"/>
      <c r="AB76" s="8"/>
      <c r="AC76" s="8"/>
      <c r="AD76" s="8"/>
      <c r="AE76" s="8"/>
      <c r="AF76" s="8"/>
    </row>
    <row r="77" ht="15.75" customHeight="1">
      <c r="A77" s="1"/>
      <c r="B77" s="236"/>
      <c r="E77" s="237"/>
      <c r="F77" s="235"/>
      <c r="G77" s="235"/>
      <c r="H77" s="1"/>
      <c r="I77" s="211"/>
      <c r="J77" s="212"/>
      <c r="K77" s="218"/>
      <c r="L77" s="218"/>
      <c r="M77" s="218"/>
      <c r="N77" s="218"/>
      <c r="O77" s="218"/>
      <c r="P77" s="218"/>
      <c r="Q77" s="218"/>
      <c r="R77" s="218"/>
      <c r="S77" s="218"/>
      <c r="T77" s="218"/>
      <c r="U77" s="218"/>
      <c r="V77" s="218"/>
      <c r="W77" s="218"/>
      <c r="X77" s="218"/>
      <c r="Y77" s="218"/>
      <c r="Z77" s="218"/>
      <c r="AA77" s="227"/>
      <c r="AB77" s="8"/>
      <c r="AC77" s="8"/>
      <c r="AD77" s="8"/>
      <c r="AE77" s="8"/>
      <c r="AF77" s="8"/>
    </row>
    <row r="78" ht="15.75" customHeight="1">
      <c r="A78" s="1"/>
      <c r="B78" s="236"/>
      <c r="E78" s="237"/>
      <c r="F78" s="235"/>
      <c r="G78" s="235"/>
      <c r="H78" s="1"/>
      <c r="I78" s="211"/>
      <c r="J78" s="212"/>
      <c r="K78" s="218"/>
      <c r="L78" s="218"/>
      <c r="M78" s="218"/>
      <c r="N78" s="218"/>
      <c r="O78" s="218"/>
      <c r="P78" s="218"/>
      <c r="Q78" s="218"/>
      <c r="R78" s="218"/>
      <c r="S78" s="218"/>
      <c r="T78" s="218"/>
      <c r="U78" s="218"/>
      <c r="V78" s="218"/>
      <c r="W78" s="218"/>
      <c r="X78" s="218"/>
      <c r="Y78" s="218"/>
      <c r="Z78" s="218"/>
      <c r="AA78" s="227"/>
      <c r="AB78" s="8"/>
      <c r="AC78" s="8"/>
      <c r="AD78" s="8"/>
      <c r="AE78" s="8"/>
      <c r="AF78" s="8"/>
    </row>
    <row r="79" ht="15.75" customHeight="1">
      <c r="A79" s="1"/>
      <c r="B79" s="236"/>
      <c r="E79" s="237"/>
      <c r="F79" s="235"/>
      <c r="G79" s="235"/>
      <c r="H79" s="1"/>
      <c r="I79" s="211"/>
      <c r="J79" s="212"/>
      <c r="K79" s="218"/>
      <c r="L79" s="218"/>
      <c r="M79" s="218"/>
      <c r="N79" s="218"/>
      <c r="O79" s="218"/>
      <c r="P79" s="218"/>
      <c r="Q79" s="218"/>
      <c r="R79" s="218"/>
      <c r="S79" s="218"/>
      <c r="T79" s="218"/>
      <c r="U79" s="218"/>
      <c r="V79" s="218"/>
      <c r="W79" s="218"/>
      <c r="X79" s="218"/>
      <c r="Y79" s="218"/>
      <c r="Z79" s="218"/>
      <c r="AA79" s="227"/>
      <c r="AB79" s="8"/>
      <c r="AC79" s="8"/>
      <c r="AD79" s="8"/>
      <c r="AE79" s="8"/>
      <c r="AF79" s="8"/>
    </row>
    <row r="80" ht="15.75" customHeight="1">
      <c r="A80" s="1"/>
      <c r="B80" s="236"/>
      <c r="E80" s="237"/>
      <c r="F80" s="235"/>
      <c r="G80" s="235"/>
      <c r="H80" s="1"/>
      <c r="I80" s="211"/>
      <c r="J80" s="212"/>
      <c r="K80" s="218"/>
      <c r="L80" s="218"/>
      <c r="M80" s="218"/>
      <c r="N80" s="218"/>
      <c r="O80" s="218"/>
      <c r="P80" s="218"/>
      <c r="Q80" s="218"/>
      <c r="R80" s="218"/>
      <c r="S80" s="218"/>
      <c r="T80" s="218"/>
      <c r="U80" s="218"/>
      <c r="V80" s="218"/>
      <c r="W80" s="218"/>
      <c r="X80" s="218"/>
      <c r="Y80" s="218"/>
      <c r="Z80" s="218"/>
      <c r="AA80" s="227"/>
      <c r="AB80" s="8"/>
      <c r="AC80" s="8"/>
      <c r="AD80" s="8"/>
      <c r="AE80" s="8"/>
      <c r="AF80" s="8"/>
    </row>
    <row r="81" ht="15.75" customHeight="1">
      <c r="A81" s="1"/>
      <c r="B81" s="236"/>
      <c r="E81" s="237"/>
      <c r="F81" s="235"/>
      <c r="G81" s="235"/>
      <c r="H81" s="1"/>
      <c r="I81" s="211"/>
      <c r="J81" s="212"/>
      <c r="K81" s="218"/>
      <c r="L81" s="218"/>
      <c r="M81" s="218"/>
      <c r="N81" s="218"/>
      <c r="O81" s="218"/>
      <c r="P81" s="218"/>
      <c r="Q81" s="218"/>
      <c r="R81" s="218"/>
      <c r="S81" s="218"/>
      <c r="T81" s="218"/>
      <c r="U81" s="218"/>
      <c r="V81" s="218"/>
      <c r="W81" s="218"/>
      <c r="X81" s="218"/>
      <c r="Y81" s="218"/>
      <c r="Z81" s="218"/>
      <c r="AA81" s="227"/>
      <c r="AB81" s="8"/>
      <c r="AC81" s="8"/>
      <c r="AD81" s="8"/>
      <c r="AE81" s="8"/>
      <c r="AF81" s="8"/>
    </row>
    <row r="82" ht="15.75" customHeight="1">
      <c r="A82" s="1"/>
      <c r="B82" s="236"/>
      <c r="E82" s="237"/>
      <c r="F82" s="235"/>
      <c r="G82" s="235"/>
      <c r="H82" s="1"/>
      <c r="I82" s="211"/>
      <c r="J82" s="212"/>
      <c r="K82" s="218"/>
      <c r="L82" s="218"/>
      <c r="M82" s="218"/>
      <c r="N82" s="218"/>
      <c r="O82" s="218"/>
      <c r="P82" s="218"/>
      <c r="Q82" s="218"/>
      <c r="R82" s="218"/>
      <c r="S82" s="218"/>
      <c r="T82" s="218"/>
      <c r="U82" s="218"/>
      <c r="V82" s="218"/>
      <c r="W82" s="218"/>
      <c r="X82" s="218"/>
      <c r="Y82" s="218"/>
      <c r="Z82" s="218"/>
      <c r="AA82" s="227"/>
      <c r="AB82" s="8"/>
      <c r="AC82" s="8"/>
      <c r="AD82" s="8"/>
      <c r="AE82" s="8"/>
      <c r="AF82" s="8"/>
    </row>
    <row r="83" ht="15.75" customHeight="1">
      <c r="A83" s="1"/>
      <c r="B83" s="236"/>
      <c r="E83" s="237"/>
      <c r="F83" s="235"/>
      <c r="G83" s="235"/>
      <c r="H83" s="1"/>
      <c r="I83" s="211"/>
      <c r="J83" s="212"/>
      <c r="K83" s="218"/>
      <c r="L83" s="218"/>
      <c r="M83" s="218"/>
      <c r="N83" s="218"/>
      <c r="O83" s="218"/>
      <c r="P83" s="218"/>
      <c r="Q83" s="218"/>
      <c r="R83" s="218"/>
      <c r="S83" s="218"/>
      <c r="T83" s="218"/>
      <c r="U83" s="218"/>
      <c r="V83" s="218"/>
      <c r="W83" s="218"/>
      <c r="X83" s="218"/>
      <c r="Y83" s="218"/>
      <c r="Z83" s="218"/>
      <c r="AA83" s="227"/>
      <c r="AB83" s="8"/>
      <c r="AC83" s="8"/>
      <c r="AD83" s="8"/>
      <c r="AE83" s="8"/>
      <c r="AF83" s="8"/>
    </row>
    <row r="84" ht="15.75" customHeight="1">
      <c r="A84" s="1"/>
      <c r="B84" s="236"/>
      <c r="E84" s="237"/>
      <c r="F84" s="235"/>
      <c r="G84" s="235"/>
      <c r="H84" s="1"/>
      <c r="I84" s="211"/>
      <c r="J84" s="212"/>
      <c r="K84" s="218"/>
      <c r="L84" s="218"/>
      <c r="M84" s="218"/>
      <c r="N84" s="218"/>
      <c r="O84" s="218"/>
      <c r="P84" s="218"/>
      <c r="Q84" s="218"/>
      <c r="R84" s="218"/>
      <c r="S84" s="218"/>
      <c r="T84" s="218"/>
      <c r="U84" s="218"/>
      <c r="V84" s="218"/>
      <c r="W84" s="218"/>
      <c r="X84" s="218"/>
      <c r="Y84" s="218"/>
      <c r="Z84" s="218"/>
      <c r="AA84" s="227"/>
      <c r="AB84" s="8"/>
      <c r="AC84" s="8"/>
      <c r="AD84" s="8"/>
      <c r="AE84" s="8"/>
      <c r="AF84" s="8"/>
    </row>
    <row r="85" ht="15.75" customHeight="1">
      <c r="A85" s="1"/>
      <c r="B85" s="236"/>
      <c r="E85" s="237"/>
      <c r="F85" s="235"/>
      <c r="G85" s="235"/>
      <c r="H85" s="1"/>
      <c r="I85" s="211"/>
      <c r="J85" s="212"/>
      <c r="K85" s="218"/>
      <c r="L85" s="218"/>
      <c r="M85" s="218"/>
      <c r="N85" s="218"/>
      <c r="O85" s="218"/>
      <c r="P85" s="218"/>
      <c r="Q85" s="218"/>
      <c r="R85" s="218"/>
      <c r="S85" s="218"/>
      <c r="T85" s="218"/>
      <c r="U85" s="218"/>
      <c r="V85" s="218"/>
      <c r="W85" s="218"/>
      <c r="X85" s="218"/>
      <c r="Y85" s="218"/>
      <c r="Z85" s="218"/>
      <c r="AA85" s="227"/>
      <c r="AB85" s="8"/>
      <c r="AC85" s="8"/>
      <c r="AD85" s="8"/>
      <c r="AE85" s="8"/>
      <c r="AF85" s="8"/>
    </row>
    <row r="86" ht="15.75" customHeight="1">
      <c r="A86" s="1"/>
      <c r="B86" s="236"/>
      <c r="E86" s="237"/>
      <c r="F86" s="235"/>
      <c r="G86" s="235"/>
      <c r="H86" s="1"/>
      <c r="I86" s="211"/>
      <c r="J86" s="212"/>
      <c r="K86" s="218"/>
      <c r="L86" s="218"/>
      <c r="M86" s="218"/>
      <c r="N86" s="218"/>
      <c r="O86" s="218"/>
      <c r="P86" s="218"/>
      <c r="Q86" s="218"/>
      <c r="R86" s="218"/>
      <c r="S86" s="218"/>
      <c r="T86" s="218"/>
      <c r="U86" s="218"/>
      <c r="V86" s="218"/>
      <c r="W86" s="218"/>
      <c r="X86" s="218"/>
      <c r="Y86" s="218"/>
      <c r="Z86" s="218"/>
      <c r="AA86" s="227"/>
      <c r="AB86" s="8"/>
      <c r="AC86" s="8"/>
      <c r="AD86" s="8"/>
      <c r="AE86" s="8"/>
      <c r="AF86" s="8"/>
    </row>
    <row r="87" ht="15.75" customHeight="1">
      <c r="A87" s="1"/>
      <c r="B87" s="236"/>
      <c r="E87" s="237"/>
      <c r="F87" s="235"/>
      <c r="G87" s="235"/>
      <c r="H87" s="1"/>
      <c r="I87" s="211"/>
      <c r="J87" s="212"/>
      <c r="K87" s="218"/>
      <c r="L87" s="218"/>
      <c r="M87" s="218"/>
      <c r="N87" s="218"/>
      <c r="O87" s="218"/>
      <c r="P87" s="218"/>
      <c r="Q87" s="218"/>
      <c r="R87" s="218"/>
      <c r="S87" s="218"/>
      <c r="T87" s="218"/>
      <c r="U87" s="218"/>
      <c r="V87" s="218"/>
      <c r="W87" s="218"/>
      <c r="X87" s="218"/>
      <c r="Y87" s="218"/>
      <c r="Z87" s="218"/>
      <c r="AA87" s="227"/>
      <c r="AB87" s="8"/>
      <c r="AC87" s="8"/>
      <c r="AD87" s="8"/>
      <c r="AE87" s="8"/>
      <c r="AF87" s="8"/>
    </row>
    <row r="88" ht="15.75" customHeight="1">
      <c r="A88" s="1"/>
      <c r="B88" s="236"/>
      <c r="E88" s="237"/>
      <c r="F88" s="235"/>
      <c r="G88" s="235"/>
      <c r="H88" s="1"/>
      <c r="I88" s="211"/>
      <c r="J88" s="212"/>
      <c r="K88" s="218"/>
      <c r="L88" s="218"/>
      <c r="M88" s="218"/>
      <c r="N88" s="218"/>
      <c r="O88" s="218"/>
      <c r="P88" s="218"/>
      <c r="Q88" s="218"/>
      <c r="R88" s="218"/>
      <c r="S88" s="218"/>
      <c r="T88" s="218"/>
      <c r="U88" s="218"/>
      <c r="V88" s="218"/>
      <c r="W88" s="218"/>
      <c r="X88" s="218"/>
      <c r="Y88" s="218"/>
      <c r="Z88" s="218"/>
      <c r="AA88" s="227"/>
      <c r="AB88" s="8"/>
      <c r="AC88" s="8"/>
      <c r="AD88" s="8"/>
      <c r="AE88" s="8"/>
      <c r="AF88" s="8"/>
    </row>
    <row r="89" ht="15.75" customHeight="1">
      <c r="A89" s="1"/>
      <c r="B89" s="236"/>
      <c r="E89" s="237"/>
      <c r="F89" s="235"/>
      <c r="G89" s="235"/>
      <c r="H89" s="1"/>
      <c r="I89" s="211"/>
      <c r="J89" s="212"/>
      <c r="K89" s="218"/>
      <c r="L89" s="218"/>
      <c r="M89" s="218"/>
      <c r="N89" s="218"/>
      <c r="O89" s="218"/>
      <c r="P89" s="218"/>
      <c r="Q89" s="218"/>
      <c r="R89" s="218"/>
      <c r="S89" s="218"/>
      <c r="T89" s="218"/>
      <c r="U89" s="218"/>
      <c r="V89" s="218"/>
      <c r="W89" s="218"/>
      <c r="X89" s="218"/>
      <c r="Y89" s="218"/>
      <c r="Z89" s="218"/>
      <c r="AA89" s="227"/>
      <c r="AB89" s="8"/>
      <c r="AC89" s="8"/>
      <c r="AD89" s="8"/>
      <c r="AE89" s="8"/>
      <c r="AF89" s="8"/>
    </row>
    <row r="90" ht="15.75" customHeight="1">
      <c r="A90" s="1"/>
      <c r="B90" s="236"/>
      <c r="E90" s="237"/>
      <c r="F90" s="235"/>
      <c r="G90" s="235"/>
      <c r="H90" s="1"/>
      <c r="I90" s="211"/>
      <c r="J90" s="212"/>
      <c r="K90" s="218"/>
      <c r="L90" s="218"/>
      <c r="M90" s="218"/>
      <c r="N90" s="218"/>
      <c r="O90" s="218"/>
      <c r="P90" s="218"/>
      <c r="Q90" s="218"/>
      <c r="R90" s="218"/>
      <c r="S90" s="218"/>
      <c r="T90" s="218"/>
      <c r="U90" s="218"/>
      <c r="V90" s="218"/>
      <c r="W90" s="218"/>
      <c r="X90" s="218"/>
      <c r="Y90" s="218"/>
      <c r="Z90" s="218"/>
      <c r="AA90" s="227"/>
      <c r="AB90" s="8"/>
      <c r="AC90" s="8"/>
      <c r="AD90" s="8"/>
      <c r="AE90" s="8"/>
      <c r="AF90" s="8"/>
    </row>
    <row r="91" ht="15.75" customHeight="1">
      <c r="A91" s="1"/>
      <c r="B91" s="236"/>
      <c r="E91" s="237"/>
      <c r="F91" s="235"/>
      <c r="G91" s="235"/>
      <c r="H91" s="1"/>
      <c r="I91" s="211"/>
      <c r="J91" s="212"/>
      <c r="K91" s="218"/>
      <c r="L91" s="218"/>
      <c r="M91" s="218"/>
      <c r="N91" s="218"/>
      <c r="O91" s="218"/>
      <c r="P91" s="218"/>
      <c r="Q91" s="218"/>
      <c r="R91" s="218"/>
      <c r="S91" s="218"/>
      <c r="T91" s="218"/>
      <c r="U91" s="218"/>
      <c r="V91" s="218"/>
      <c r="W91" s="218"/>
      <c r="X91" s="218"/>
      <c r="Y91" s="218"/>
      <c r="Z91" s="218"/>
      <c r="AA91" s="227"/>
      <c r="AB91" s="8"/>
      <c r="AC91" s="8"/>
      <c r="AD91" s="8"/>
      <c r="AE91" s="8"/>
      <c r="AF91" s="8"/>
    </row>
    <row r="92" ht="15.75" customHeight="1">
      <c r="A92" s="1"/>
      <c r="B92" s="236"/>
      <c r="E92" s="237"/>
      <c r="F92" s="235"/>
      <c r="G92" s="235"/>
      <c r="H92" s="1"/>
      <c r="I92" s="211"/>
      <c r="J92" s="212"/>
      <c r="K92" s="218"/>
      <c r="L92" s="218"/>
      <c r="M92" s="218"/>
      <c r="N92" s="218"/>
      <c r="O92" s="218"/>
      <c r="P92" s="218"/>
      <c r="Q92" s="218"/>
      <c r="R92" s="218"/>
      <c r="S92" s="218"/>
      <c r="T92" s="218"/>
      <c r="U92" s="218"/>
      <c r="V92" s="218"/>
      <c r="W92" s="218"/>
      <c r="X92" s="218"/>
      <c r="Y92" s="218"/>
      <c r="Z92" s="218"/>
      <c r="AA92" s="227"/>
      <c r="AB92" s="8"/>
      <c r="AC92" s="8"/>
      <c r="AD92" s="8"/>
      <c r="AE92" s="8"/>
      <c r="AF92" s="8"/>
    </row>
    <row r="93" ht="15.75" customHeight="1">
      <c r="A93" s="1"/>
      <c r="B93" s="236"/>
      <c r="E93" s="237"/>
      <c r="F93" s="235"/>
      <c r="G93" s="235"/>
      <c r="H93" s="1"/>
      <c r="I93" s="211"/>
      <c r="J93" s="212"/>
      <c r="K93" s="218"/>
      <c r="L93" s="218"/>
      <c r="M93" s="218"/>
      <c r="N93" s="218"/>
      <c r="O93" s="218"/>
      <c r="P93" s="218"/>
      <c r="Q93" s="218"/>
      <c r="R93" s="218"/>
      <c r="S93" s="218"/>
      <c r="T93" s="218"/>
      <c r="U93" s="218"/>
      <c r="V93" s="218"/>
      <c r="W93" s="218"/>
      <c r="X93" s="218"/>
      <c r="Y93" s="218"/>
      <c r="Z93" s="218"/>
      <c r="AA93" s="227"/>
      <c r="AB93" s="8"/>
      <c r="AC93" s="8"/>
      <c r="AD93" s="8"/>
      <c r="AE93" s="8"/>
      <c r="AF93" s="8"/>
    </row>
    <row r="94" ht="15.75" customHeight="1">
      <c r="A94" s="1"/>
      <c r="B94" s="236"/>
      <c r="E94" s="237"/>
      <c r="F94" s="235"/>
      <c r="G94" s="235"/>
      <c r="H94" s="1"/>
      <c r="I94" s="211"/>
      <c r="J94" s="212"/>
      <c r="K94" s="218"/>
      <c r="L94" s="218"/>
      <c r="M94" s="218"/>
      <c r="N94" s="218"/>
      <c r="O94" s="218"/>
      <c r="P94" s="218"/>
      <c r="Q94" s="218"/>
      <c r="R94" s="218"/>
      <c r="S94" s="218"/>
      <c r="T94" s="218"/>
      <c r="U94" s="218"/>
      <c r="V94" s="218"/>
      <c r="W94" s="218"/>
      <c r="X94" s="218"/>
      <c r="Y94" s="218"/>
      <c r="Z94" s="218"/>
      <c r="AA94" s="227"/>
      <c r="AB94" s="8"/>
      <c r="AC94" s="8"/>
      <c r="AD94" s="8"/>
      <c r="AE94" s="8"/>
      <c r="AF94" s="8"/>
    </row>
    <row r="95" ht="15.75" customHeight="1">
      <c r="A95" s="1"/>
      <c r="B95" s="236"/>
      <c r="E95" s="237"/>
      <c r="F95" s="235"/>
      <c r="G95" s="235"/>
      <c r="H95" s="1"/>
      <c r="I95" s="211"/>
      <c r="J95" s="212"/>
      <c r="K95" s="218"/>
      <c r="L95" s="218"/>
      <c r="M95" s="218"/>
      <c r="N95" s="218"/>
      <c r="O95" s="218"/>
      <c r="P95" s="218"/>
      <c r="Q95" s="218"/>
      <c r="R95" s="218"/>
      <c r="S95" s="218"/>
      <c r="T95" s="218"/>
      <c r="U95" s="218"/>
      <c r="V95" s="218"/>
      <c r="W95" s="218"/>
      <c r="X95" s="218"/>
      <c r="Y95" s="218"/>
      <c r="Z95" s="218"/>
      <c r="AA95" s="227"/>
      <c r="AB95" s="8"/>
      <c r="AC95" s="8"/>
      <c r="AD95" s="8"/>
      <c r="AE95" s="8"/>
      <c r="AF95" s="8"/>
    </row>
    <row r="96" ht="15.75" customHeight="1">
      <c r="A96" s="1"/>
      <c r="B96" s="236"/>
      <c r="E96" s="237"/>
      <c r="F96" s="235"/>
      <c r="G96" s="235"/>
      <c r="H96" s="1"/>
      <c r="I96" s="211"/>
      <c r="J96" s="212"/>
      <c r="K96" s="218"/>
      <c r="L96" s="218"/>
      <c r="M96" s="218"/>
      <c r="N96" s="218"/>
      <c r="O96" s="218"/>
      <c r="P96" s="218"/>
      <c r="Q96" s="218"/>
      <c r="R96" s="218"/>
      <c r="S96" s="218"/>
      <c r="T96" s="218"/>
      <c r="U96" s="218"/>
      <c r="V96" s="218"/>
      <c r="W96" s="218"/>
      <c r="X96" s="218"/>
      <c r="Y96" s="218"/>
      <c r="Z96" s="218"/>
      <c r="AA96" s="227"/>
      <c r="AB96" s="8"/>
      <c r="AC96" s="8"/>
      <c r="AD96" s="8"/>
      <c r="AE96" s="8"/>
      <c r="AF96" s="8"/>
    </row>
    <row r="97" ht="15.75" customHeight="1">
      <c r="A97" s="1"/>
      <c r="B97" s="236"/>
      <c r="E97" s="237"/>
      <c r="F97" s="235"/>
      <c r="G97" s="235"/>
      <c r="H97" s="1"/>
      <c r="I97" s="211"/>
      <c r="J97" s="212"/>
      <c r="K97" s="218"/>
      <c r="L97" s="218"/>
      <c r="M97" s="218"/>
      <c r="N97" s="218"/>
      <c r="O97" s="218"/>
      <c r="P97" s="218"/>
      <c r="Q97" s="218"/>
      <c r="R97" s="218"/>
      <c r="S97" s="218"/>
      <c r="T97" s="218"/>
      <c r="U97" s="218"/>
      <c r="V97" s="218"/>
      <c r="W97" s="218"/>
      <c r="X97" s="218"/>
      <c r="Y97" s="218"/>
      <c r="Z97" s="218"/>
      <c r="AA97" s="227"/>
      <c r="AB97" s="8"/>
      <c r="AC97" s="8"/>
      <c r="AD97" s="8"/>
      <c r="AE97" s="8"/>
      <c r="AF97" s="8"/>
    </row>
    <row r="98" ht="15.75" customHeight="1">
      <c r="A98" s="1"/>
      <c r="B98" s="236"/>
      <c r="E98" s="237"/>
      <c r="F98" s="235"/>
      <c r="G98" s="235"/>
      <c r="H98" s="1"/>
      <c r="I98" s="211"/>
      <c r="J98" s="212"/>
      <c r="K98" s="218"/>
      <c r="L98" s="218"/>
      <c r="M98" s="218"/>
      <c r="N98" s="218"/>
      <c r="O98" s="218"/>
      <c r="P98" s="218"/>
      <c r="Q98" s="218"/>
      <c r="R98" s="218"/>
      <c r="S98" s="218"/>
      <c r="T98" s="218"/>
      <c r="U98" s="218"/>
      <c r="V98" s="218"/>
      <c r="W98" s="218"/>
      <c r="X98" s="218"/>
      <c r="Y98" s="218"/>
      <c r="Z98" s="218"/>
      <c r="AA98" s="227"/>
      <c r="AB98" s="8"/>
      <c r="AC98" s="8"/>
      <c r="AD98" s="8"/>
      <c r="AE98" s="8"/>
      <c r="AF98" s="8"/>
    </row>
    <row r="99" ht="130.5" customHeight="1">
      <c r="A99" s="1"/>
      <c r="B99" s="238"/>
      <c r="C99" s="239"/>
      <c r="D99" s="239"/>
      <c r="E99" s="240"/>
      <c r="F99" s="235"/>
      <c r="G99" s="235"/>
      <c r="H99" s="1"/>
      <c r="I99" s="211"/>
      <c r="J99" s="212"/>
      <c r="K99" s="218"/>
      <c r="L99" s="218"/>
      <c r="M99" s="218"/>
      <c r="N99" s="218"/>
      <c r="O99" s="218"/>
      <c r="P99" s="218"/>
      <c r="Q99" s="218"/>
      <c r="R99" s="218"/>
      <c r="S99" s="218"/>
      <c r="T99" s="218"/>
      <c r="U99" s="218"/>
      <c r="V99" s="218"/>
      <c r="W99" s="218"/>
      <c r="X99" s="218"/>
      <c r="Y99" s="218"/>
      <c r="Z99" s="218"/>
      <c r="AA99" s="227"/>
      <c r="AB99" s="8"/>
      <c r="AC99" s="8"/>
      <c r="AD99" s="8"/>
      <c r="AE99" s="8"/>
      <c r="AF99" s="8"/>
    </row>
    <row r="100" ht="15.75" customHeight="1">
      <c r="A100" s="1"/>
      <c r="B100" s="235"/>
      <c r="C100" s="235"/>
      <c r="D100" s="235"/>
      <c r="E100" s="241"/>
      <c r="F100" s="235"/>
      <c r="G100" s="235"/>
      <c r="H100" s="1"/>
      <c r="I100" s="211"/>
      <c r="J100" s="212"/>
      <c r="K100" s="218"/>
      <c r="L100" s="218"/>
      <c r="M100" s="218"/>
      <c r="N100" s="218"/>
      <c r="O100" s="218"/>
      <c r="P100" s="218"/>
      <c r="Q100" s="218"/>
      <c r="R100" s="218"/>
      <c r="S100" s="218"/>
      <c r="T100" s="218"/>
      <c r="U100" s="218"/>
      <c r="V100" s="218"/>
      <c r="W100" s="218"/>
      <c r="X100" s="218"/>
      <c r="Y100" s="218"/>
      <c r="Z100" s="218"/>
      <c r="AA100" s="227"/>
      <c r="AB100" s="8"/>
      <c r="AC100" s="8"/>
      <c r="AD100" s="8"/>
      <c r="AE100" s="8"/>
      <c r="AF100" s="8"/>
    </row>
    <row r="101" ht="15.75" customHeight="1">
      <c r="A101" s="1"/>
      <c r="B101" s="235"/>
      <c r="C101" s="235"/>
      <c r="D101" s="235"/>
      <c r="E101" s="241"/>
      <c r="F101" s="235"/>
      <c r="G101" s="235"/>
      <c r="H101" s="1"/>
      <c r="I101" s="211"/>
      <c r="J101" s="212"/>
      <c r="K101" s="218"/>
      <c r="L101" s="218"/>
      <c r="M101" s="218"/>
      <c r="N101" s="218"/>
      <c r="O101" s="218"/>
      <c r="P101" s="218"/>
      <c r="Q101" s="218"/>
      <c r="R101" s="218"/>
      <c r="S101" s="218"/>
      <c r="T101" s="218"/>
      <c r="U101" s="218"/>
      <c r="V101" s="218"/>
      <c r="W101" s="218"/>
      <c r="X101" s="218"/>
      <c r="Y101" s="218"/>
      <c r="Z101" s="218"/>
      <c r="AA101" s="227"/>
      <c r="AB101" s="8"/>
      <c r="AC101" s="8"/>
      <c r="AD101" s="8"/>
      <c r="AE101" s="8"/>
      <c r="AF101" s="8"/>
    </row>
    <row r="102" ht="15.75" customHeight="1">
      <c r="A102" s="1"/>
      <c r="B102" s="235"/>
      <c r="C102" s="235"/>
      <c r="D102" s="235"/>
      <c r="E102" s="241"/>
      <c r="F102" s="235"/>
      <c r="G102" s="235"/>
      <c r="H102" s="1"/>
      <c r="I102" s="211"/>
      <c r="J102" s="212"/>
      <c r="K102" s="218"/>
      <c r="L102" s="218"/>
      <c r="M102" s="218"/>
      <c r="N102" s="218"/>
      <c r="O102" s="218"/>
      <c r="P102" s="218"/>
      <c r="Q102" s="218"/>
      <c r="R102" s="218"/>
      <c r="S102" s="218"/>
      <c r="T102" s="218"/>
      <c r="U102" s="218"/>
      <c r="V102" s="218"/>
      <c r="W102" s="218"/>
      <c r="X102" s="218"/>
      <c r="Y102" s="218"/>
      <c r="Z102" s="218"/>
      <c r="AA102" s="227"/>
      <c r="AB102" s="8"/>
      <c r="AC102" s="8"/>
      <c r="AD102" s="8"/>
      <c r="AE102" s="8"/>
      <c r="AF102" s="8"/>
    </row>
    <row r="103" ht="15.75" customHeight="1">
      <c r="A103" s="1"/>
      <c r="B103" s="235"/>
      <c r="C103" s="235"/>
      <c r="D103" s="235"/>
      <c r="E103" s="241"/>
      <c r="F103" s="235"/>
      <c r="G103" s="235"/>
      <c r="H103" s="1"/>
      <c r="I103" s="211"/>
      <c r="J103" s="212"/>
      <c r="K103" s="218"/>
      <c r="L103" s="218"/>
      <c r="M103" s="218"/>
      <c r="N103" s="218"/>
      <c r="O103" s="218"/>
      <c r="P103" s="218"/>
      <c r="Q103" s="218"/>
      <c r="R103" s="218"/>
      <c r="S103" s="218"/>
      <c r="T103" s="218"/>
      <c r="U103" s="218"/>
      <c r="V103" s="218"/>
      <c r="W103" s="218"/>
      <c r="X103" s="218"/>
      <c r="Y103" s="218"/>
      <c r="Z103" s="218"/>
      <c r="AA103" s="227"/>
      <c r="AB103" s="8"/>
      <c r="AC103" s="8"/>
      <c r="AD103" s="8"/>
      <c r="AE103" s="8"/>
      <c r="AF103" s="8"/>
    </row>
    <row r="104" ht="15.75" customHeight="1">
      <c r="A104" s="1"/>
      <c r="B104" s="1"/>
      <c r="C104" s="1"/>
      <c r="D104" s="1"/>
      <c r="E104" s="27"/>
      <c r="F104" s="1"/>
      <c r="G104" s="1"/>
      <c r="H104" s="1"/>
      <c r="I104" s="211"/>
      <c r="J104" s="212"/>
      <c r="K104" s="218"/>
      <c r="L104" s="218"/>
      <c r="M104" s="218"/>
      <c r="N104" s="218"/>
      <c r="O104" s="218"/>
      <c r="P104" s="218"/>
      <c r="Q104" s="218"/>
      <c r="R104" s="218"/>
      <c r="S104" s="218"/>
      <c r="T104" s="218"/>
      <c r="U104" s="218"/>
      <c r="V104" s="218"/>
      <c r="W104" s="218"/>
      <c r="X104" s="218"/>
      <c r="Y104" s="218"/>
      <c r="Z104" s="218"/>
      <c r="AA104" s="227"/>
      <c r="AB104" s="8"/>
      <c r="AC104" s="8"/>
      <c r="AD104" s="8"/>
      <c r="AE104" s="8"/>
      <c r="AF104" s="8"/>
    </row>
    <row r="105" ht="15.75" customHeight="1">
      <c r="A105" s="1"/>
      <c r="B105" s="1"/>
      <c r="C105" s="1"/>
      <c r="D105" s="1"/>
      <c r="E105" s="27"/>
      <c r="F105" s="1"/>
      <c r="G105" s="1"/>
      <c r="H105" s="1"/>
      <c r="I105" s="211"/>
      <c r="J105" s="212"/>
      <c r="K105" s="218"/>
      <c r="L105" s="218"/>
      <c r="M105" s="218"/>
      <c r="N105" s="218"/>
      <c r="O105" s="218"/>
      <c r="P105" s="218"/>
      <c r="Q105" s="218"/>
      <c r="R105" s="218"/>
      <c r="S105" s="218"/>
      <c r="T105" s="218"/>
      <c r="U105" s="218"/>
      <c r="V105" s="218"/>
      <c r="W105" s="218"/>
      <c r="X105" s="218"/>
      <c r="Y105" s="218"/>
      <c r="Z105" s="218"/>
      <c r="AA105" s="227"/>
      <c r="AB105" s="8"/>
      <c r="AC105" s="8"/>
      <c r="AD105" s="8"/>
      <c r="AE105" s="8"/>
      <c r="AF105" s="8"/>
    </row>
    <row r="106" ht="15.75" customHeight="1">
      <c r="A106" s="1"/>
      <c r="B106" s="1"/>
      <c r="C106" s="1"/>
      <c r="D106" s="1"/>
      <c r="E106" s="27"/>
      <c r="F106" s="1"/>
      <c r="G106" s="1"/>
      <c r="H106" s="1"/>
      <c r="I106" s="211"/>
      <c r="J106" s="212"/>
      <c r="K106" s="218"/>
      <c r="L106" s="218"/>
      <c r="M106" s="218"/>
      <c r="N106" s="218"/>
      <c r="O106" s="218"/>
      <c r="P106" s="218"/>
      <c r="Q106" s="218"/>
      <c r="R106" s="218"/>
      <c r="S106" s="218"/>
      <c r="T106" s="218"/>
      <c r="U106" s="218"/>
      <c r="V106" s="218"/>
      <c r="W106" s="218"/>
      <c r="X106" s="218"/>
      <c r="Y106" s="218"/>
      <c r="Z106" s="218"/>
      <c r="AA106" s="227"/>
      <c r="AB106" s="8"/>
      <c r="AC106" s="8"/>
      <c r="AD106" s="8"/>
      <c r="AE106" s="8"/>
      <c r="AF106" s="8"/>
    </row>
    <row r="107" ht="15.75" customHeight="1">
      <c r="A107" s="1"/>
      <c r="B107" s="1"/>
      <c r="C107" s="1"/>
      <c r="D107" s="1"/>
      <c r="E107" s="27"/>
      <c r="F107" s="1"/>
      <c r="G107" s="1"/>
      <c r="H107" s="1"/>
      <c r="I107" s="211"/>
      <c r="J107" s="212"/>
      <c r="K107" s="218"/>
      <c r="L107" s="218"/>
      <c r="M107" s="218"/>
      <c r="N107" s="218"/>
      <c r="O107" s="218"/>
      <c r="P107" s="218"/>
      <c r="Q107" s="218"/>
      <c r="R107" s="218"/>
      <c r="S107" s="218"/>
      <c r="T107" s="218"/>
      <c r="U107" s="218"/>
      <c r="V107" s="218"/>
      <c r="W107" s="218"/>
      <c r="X107" s="218"/>
      <c r="Y107" s="218"/>
      <c r="Z107" s="218"/>
      <c r="AA107" s="227"/>
      <c r="AB107" s="8"/>
      <c r="AC107" s="8"/>
      <c r="AD107" s="8"/>
      <c r="AE107" s="8"/>
      <c r="AF107" s="8"/>
    </row>
    <row r="108" ht="15.75" customHeight="1">
      <c r="A108" s="1"/>
      <c r="B108" s="1"/>
      <c r="C108" s="1"/>
      <c r="D108" s="1"/>
      <c r="E108" s="27"/>
      <c r="F108" s="1"/>
      <c r="G108" s="1"/>
      <c r="H108" s="1"/>
      <c r="I108" s="211"/>
      <c r="J108" s="212"/>
      <c r="K108" s="218"/>
      <c r="L108" s="218"/>
      <c r="M108" s="218"/>
      <c r="N108" s="218"/>
      <c r="O108" s="218"/>
      <c r="P108" s="218"/>
      <c r="Q108" s="218"/>
      <c r="R108" s="218"/>
      <c r="S108" s="218"/>
      <c r="T108" s="218"/>
      <c r="U108" s="218"/>
      <c r="V108" s="218"/>
      <c r="W108" s="218"/>
      <c r="X108" s="218"/>
      <c r="Y108" s="218"/>
      <c r="Z108" s="218"/>
      <c r="AA108" s="227"/>
      <c r="AB108" s="8"/>
      <c r="AC108" s="8"/>
      <c r="AD108" s="8"/>
      <c r="AE108" s="8"/>
      <c r="AF108" s="8"/>
    </row>
    <row r="109" ht="15.75" customHeight="1">
      <c r="A109" s="1"/>
      <c r="B109" s="1"/>
      <c r="C109" s="1"/>
      <c r="D109" s="1"/>
      <c r="E109" s="27"/>
      <c r="F109" s="1"/>
      <c r="G109" s="1"/>
      <c r="H109" s="1"/>
      <c r="I109" s="211"/>
      <c r="J109" s="212"/>
      <c r="K109" s="218"/>
      <c r="L109" s="218"/>
      <c r="M109" s="218"/>
      <c r="N109" s="218"/>
      <c r="O109" s="218"/>
      <c r="P109" s="218"/>
      <c r="Q109" s="218"/>
      <c r="R109" s="218"/>
      <c r="S109" s="218"/>
      <c r="T109" s="218"/>
      <c r="U109" s="218"/>
      <c r="V109" s="218"/>
      <c r="W109" s="218"/>
      <c r="X109" s="218"/>
      <c r="Y109" s="218"/>
      <c r="Z109" s="218"/>
      <c r="AA109" s="227"/>
      <c r="AB109" s="8"/>
      <c r="AC109" s="8"/>
      <c r="AD109" s="8"/>
      <c r="AE109" s="8"/>
      <c r="AF109" s="8"/>
    </row>
    <row r="110" ht="15.75" customHeight="1">
      <c r="A110" s="1"/>
      <c r="B110" s="1"/>
      <c r="C110" s="1"/>
      <c r="D110" s="1"/>
      <c r="E110" s="27"/>
      <c r="F110" s="1"/>
      <c r="G110" s="1"/>
      <c r="H110" s="1"/>
      <c r="I110" s="211"/>
      <c r="J110" s="212"/>
      <c r="K110" s="218"/>
      <c r="L110" s="218"/>
      <c r="M110" s="218"/>
      <c r="N110" s="218"/>
      <c r="O110" s="218"/>
      <c r="P110" s="218"/>
      <c r="Q110" s="218"/>
      <c r="R110" s="218"/>
      <c r="S110" s="218"/>
      <c r="T110" s="218"/>
      <c r="U110" s="218"/>
      <c r="V110" s="218"/>
      <c r="W110" s="218"/>
      <c r="X110" s="218"/>
      <c r="Y110" s="218"/>
      <c r="Z110" s="218"/>
      <c r="AA110" s="227"/>
      <c r="AB110" s="8"/>
      <c r="AC110" s="8"/>
      <c r="AD110" s="8"/>
      <c r="AE110" s="8"/>
      <c r="AF110" s="8"/>
    </row>
    <row r="111" ht="15.75" customHeight="1">
      <c r="A111" s="1"/>
      <c r="B111" s="1"/>
      <c r="C111" s="1"/>
      <c r="D111" s="1"/>
      <c r="E111" s="27"/>
      <c r="F111" s="1"/>
      <c r="G111" s="1"/>
      <c r="H111" s="1"/>
      <c r="I111" s="211"/>
      <c r="J111" s="212"/>
      <c r="K111" s="218"/>
      <c r="L111" s="218"/>
      <c r="M111" s="218"/>
      <c r="N111" s="218"/>
      <c r="O111" s="218"/>
      <c r="P111" s="218"/>
      <c r="Q111" s="218"/>
      <c r="R111" s="218"/>
      <c r="S111" s="218"/>
      <c r="T111" s="218"/>
      <c r="U111" s="218"/>
      <c r="V111" s="218"/>
      <c r="W111" s="218"/>
      <c r="X111" s="218"/>
      <c r="Y111" s="218"/>
      <c r="Z111" s="218"/>
      <c r="AA111" s="227"/>
      <c r="AB111" s="8"/>
      <c r="AC111" s="8"/>
      <c r="AD111" s="8"/>
      <c r="AE111" s="8"/>
      <c r="AF111" s="8"/>
    </row>
    <row r="112" ht="15.75" customHeight="1">
      <c r="A112" s="1"/>
      <c r="B112" s="1"/>
      <c r="C112" s="1"/>
      <c r="D112" s="1"/>
      <c r="E112" s="27"/>
      <c r="F112" s="1"/>
      <c r="G112" s="1"/>
      <c r="H112" s="1"/>
      <c r="I112" s="211"/>
      <c r="J112" s="212"/>
      <c r="K112" s="218"/>
      <c r="L112" s="218"/>
      <c r="M112" s="218"/>
      <c r="N112" s="218"/>
      <c r="O112" s="218"/>
      <c r="P112" s="218"/>
      <c r="Q112" s="218"/>
      <c r="R112" s="218"/>
      <c r="S112" s="218"/>
      <c r="T112" s="218"/>
      <c r="U112" s="218"/>
      <c r="V112" s="218"/>
      <c r="W112" s="218"/>
      <c r="X112" s="218"/>
      <c r="Y112" s="218"/>
      <c r="Z112" s="218"/>
      <c r="AA112" s="227"/>
      <c r="AB112" s="8"/>
      <c r="AC112" s="8"/>
      <c r="AD112" s="8"/>
      <c r="AE112" s="8"/>
      <c r="AF112" s="8"/>
    </row>
    <row r="113" ht="15.75" customHeight="1">
      <c r="A113" s="1"/>
      <c r="B113" s="1"/>
      <c r="C113" s="1"/>
      <c r="D113" s="1"/>
      <c r="E113" s="27"/>
      <c r="F113" s="1"/>
      <c r="G113" s="1"/>
      <c r="H113" s="1"/>
      <c r="I113" s="211"/>
      <c r="J113" s="212"/>
      <c r="K113" s="218"/>
      <c r="L113" s="218"/>
      <c r="M113" s="218"/>
      <c r="N113" s="218"/>
      <c r="O113" s="218"/>
      <c r="P113" s="218"/>
      <c r="Q113" s="218"/>
      <c r="R113" s="218"/>
      <c r="S113" s="218"/>
      <c r="T113" s="218"/>
      <c r="U113" s="218"/>
      <c r="V113" s="218"/>
      <c r="W113" s="218"/>
      <c r="X113" s="218"/>
      <c r="Y113" s="218"/>
      <c r="Z113" s="218"/>
      <c r="AA113" s="227"/>
      <c r="AB113" s="8"/>
      <c r="AC113" s="8"/>
      <c r="AD113" s="8"/>
      <c r="AE113" s="8"/>
      <c r="AF113" s="8"/>
    </row>
    <row r="114" ht="15.75" customHeight="1">
      <c r="A114" s="1"/>
      <c r="B114" s="1"/>
      <c r="C114" s="1"/>
      <c r="D114" s="1"/>
      <c r="E114" s="27"/>
      <c r="F114" s="1"/>
      <c r="G114" s="1"/>
      <c r="H114" s="1"/>
      <c r="I114" s="211"/>
      <c r="J114" s="212"/>
      <c r="K114" s="218"/>
      <c r="L114" s="218"/>
      <c r="M114" s="218"/>
      <c r="N114" s="218"/>
      <c r="O114" s="218"/>
      <c r="P114" s="218"/>
      <c r="Q114" s="218"/>
      <c r="R114" s="218"/>
      <c r="S114" s="218"/>
      <c r="T114" s="218"/>
      <c r="U114" s="218"/>
      <c r="V114" s="218"/>
      <c r="W114" s="218"/>
      <c r="X114" s="218"/>
      <c r="Y114" s="218"/>
      <c r="Z114" s="218"/>
      <c r="AA114" s="227"/>
      <c r="AB114" s="8"/>
      <c r="AC114" s="8"/>
      <c r="AD114" s="8"/>
      <c r="AE114" s="8"/>
      <c r="AF114" s="8"/>
    </row>
    <row r="115" ht="15.75" customHeight="1">
      <c r="A115" s="1"/>
      <c r="B115" s="1"/>
      <c r="C115" s="1"/>
      <c r="D115" s="1"/>
      <c r="E115" s="27"/>
      <c r="F115" s="1"/>
      <c r="G115" s="1"/>
      <c r="H115" s="1"/>
      <c r="I115" s="211"/>
      <c r="J115" s="212"/>
      <c r="K115" s="218"/>
      <c r="L115" s="218"/>
      <c r="M115" s="218"/>
      <c r="N115" s="218"/>
      <c r="O115" s="218"/>
      <c r="P115" s="218"/>
      <c r="Q115" s="218"/>
      <c r="R115" s="218"/>
      <c r="S115" s="218"/>
      <c r="T115" s="218"/>
      <c r="U115" s="218"/>
      <c r="V115" s="218"/>
      <c r="W115" s="218"/>
      <c r="X115" s="218"/>
      <c r="Y115" s="218"/>
      <c r="Z115" s="218"/>
      <c r="AA115" s="227"/>
      <c r="AB115" s="8"/>
      <c r="AC115" s="8"/>
      <c r="AD115" s="8"/>
      <c r="AE115" s="8"/>
      <c r="AF115" s="8"/>
    </row>
    <row r="116" ht="15.75" customHeight="1">
      <c r="A116" s="1"/>
      <c r="B116" s="1"/>
      <c r="C116" s="1"/>
      <c r="D116" s="1"/>
      <c r="E116" s="27"/>
      <c r="F116" s="1"/>
      <c r="G116" s="1"/>
      <c r="H116" s="1"/>
      <c r="I116" s="211"/>
      <c r="J116" s="212"/>
      <c r="K116" s="218"/>
      <c r="L116" s="218"/>
      <c r="M116" s="218"/>
      <c r="N116" s="218"/>
      <c r="O116" s="218"/>
      <c r="P116" s="218"/>
      <c r="Q116" s="218"/>
      <c r="R116" s="218"/>
      <c r="S116" s="218"/>
      <c r="T116" s="218"/>
      <c r="U116" s="218"/>
      <c r="V116" s="218"/>
      <c r="W116" s="218"/>
      <c r="X116" s="218"/>
      <c r="Y116" s="218"/>
      <c r="Z116" s="218"/>
      <c r="AA116" s="227"/>
      <c r="AB116" s="8"/>
      <c r="AC116" s="8"/>
      <c r="AD116" s="8"/>
      <c r="AE116" s="8"/>
      <c r="AF116" s="8"/>
    </row>
    <row r="117" ht="15.75" customHeight="1">
      <c r="A117" s="1"/>
      <c r="B117" s="1"/>
      <c r="C117" s="1"/>
      <c r="D117" s="1"/>
      <c r="E117" s="27"/>
      <c r="F117" s="1"/>
      <c r="G117" s="1"/>
      <c r="H117" s="1"/>
      <c r="I117" s="211"/>
      <c r="J117" s="212"/>
      <c r="K117" s="218"/>
      <c r="L117" s="218"/>
      <c r="M117" s="218"/>
      <c r="N117" s="218"/>
      <c r="O117" s="218"/>
      <c r="P117" s="218"/>
      <c r="Q117" s="218"/>
      <c r="R117" s="218"/>
      <c r="S117" s="218"/>
      <c r="T117" s="218"/>
      <c r="U117" s="218"/>
      <c r="V117" s="218"/>
      <c r="W117" s="218"/>
      <c r="X117" s="218"/>
      <c r="Y117" s="218"/>
      <c r="Z117" s="218"/>
      <c r="AA117" s="227"/>
      <c r="AB117" s="8"/>
      <c r="AC117" s="8"/>
      <c r="AD117" s="8"/>
      <c r="AE117" s="8"/>
      <c r="AF117" s="8"/>
    </row>
    <row r="118" ht="15.75" customHeight="1">
      <c r="A118" s="1"/>
      <c r="B118" s="1"/>
      <c r="C118" s="1"/>
      <c r="D118" s="1"/>
      <c r="E118" s="27"/>
      <c r="F118" s="1"/>
      <c r="G118" s="1"/>
      <c r="H118" s="1"/>
      <c r="I118" s="211"/>
      <c r="J118" s="212"/>
      <c r="K118" s="218"/>
      <c r="L118" s="218"/>
      <c r="M118" s="218"/>
      <c r="N118" s="218"/>
      <c r="O118" s="218"/>
      <c r="P118" s="218"/>
      <c r="Q118" s="218"/>
      <c r="R118" s="218"/>
      <c r="S118" s="218"/>
      <c r="T118" s="218"/>
      <c r="U118" s="218"/>
      <c r="V118" s="218"/>
      <c r="W118" s="218"/>
      <c r="X118" s="218"/>
      <c r="Y118" s="218"/>
      <c r="Z118" s="218"/>
      <c r="AA118" s="227"/>
      <c r="AB118" s="8"/>
      <c r="AC118" s="8"/>
      <c r="AD118" s="8"/>
      <c r="AE118" s="8"/>
      <c r="AF118" s="8"/>
    </row>
    <row r="119" ht="15.75" customHeight="1">
      <c r="A119" s="1"/>
      <c r="B119" s="1"/>
      <c r="C119" s="1"/>
      <c r="D119" s="1"/>
      <c r="E119" s="27"/>
      <c r="F119" s="1"/>
      <c r="G119" s="1"/>
      <c r="H119" s="1"/>
      <c r="I119" s="211"/>
      <c r="J119" s="212"/>
      <c r="K119" s="218"/>
      <c r="L119" s="218"/>
      <c r="M119" s="218"/>
      <c r="N119" s="218"/>
      <c r="O119" s="218"/>
      <c r="P119" s="218"/>
      <c r="Q119" s="218"/>
      <c r="R119" s="218"/>
      <c r="S119" s="218"/>
      <c r="T119" s="218"/>
      <c r="U119" s="218"/>
      <c r="V119" s="218"/>
      <c r="W119" s="218"/>
      <c r="X119" s="218"/>
      <c r="Y119" s="218"/>
      <c r="Z119" s="218"/>
      <c r="AA119" s="227"/>
      <c r="AB119" s="8"/>
      <c r="AC119" s="8"/>
      <c r="AD119" s="8"/>
      <c r="AE119" s="8"/>
      <c r="AF119" s="8"/>
    </row>
    <row r="120" ht="15.75" customHeight="1">
      <c r="A120" s="1"/>
      <c r="B120" s="1"/>
      <c r="C120" s="1"/>
      <c r="D120" s="1"/>
      <c r="E120" s="27"/>
      <c r="F120" s="1"/>
      <c r="G120" s="1"/>
      <c r="H120" s="1"/>
      <c r="I120" s="211"/>
      <c r="J120" s="212"/>
      <c r="K120" s="218"/>
      <c r="L120" s="218"/>
      <c r="M120" s="218"/>
      <c r="N120" s="218"/>
      <c r="O120" s="218"/>
      <c r="P120" s="218"/>
      <c r="Q120" s="218"/>
      <c r="R120" s="218"/>
      <c r="S120" s="218"/>
      <c r="T120" s="218"/>
      <c r="U120" s="218"/>
      <c r="V120" s="218"/>
      <c r="W120" s="218"/>
      <c r="X120" s="218"/>
      <c r="Y120" s="218"/>
      <c r="Z120" s="218"/>
      <c r="AA120" s="227"/>
      <c r="AB120" s="8"/>
      <c r="AC120" s="8"/>
      <c r="AD120" s="8"/>
      <c r="AE120" s="8"/>
      <c r="AF120" s="8"/>
    </row>
    <row r="121" ht="15.75" customHeight="1">
      <c r="A121" s="1"/>
      <c r="B121" s="1"/>
      <c r="C121" s="1"/>
      <c r="D121" s="1"/>
      <c r="E121" s="27"/>
      <c r="F121" s="1"/>
      <c r="G121" s="1"/>
      <c r="H121" s="1"/>
      <c r="I121" s="211"/>
      <c r="J121" s="212"/>
      <c r="K121" s="218"/>
      <c r="L121" s="218"/>
      <c r="M121" s="218"/>
      <c r="N121" s="218"/>
      <c r="O121" s="218"/>
      <c r="P121" s="218"/>
      <c r="Q121" s="218"/>
      <c r="R121" s="218"/>
      <c r="S121" s="218"/>
      <c r="T121" s="218"/>
      <c r="U121" s="218"/>
      <c r="V121" s="218"/>
      <c r="W121" s="218"/>
      <c r="X121" s="218"/>
      <c r="Y121" s="218"/>
      <c r="Z121" s="218"/>
      <c r="AA121" s="227"/>
      <c r="AB121" s="8"/>
      <c r="AC121" s="8"/>
      <c r="AD121" s="8"/>
      <c r="AE121" s="8"/>
      <c r="AF121" s="8"/>
    </row>
    <row r="122" ht="15.75" customHeight="1">
      <c r="A122" s="1"/>
      <c r="B122" s="1"/>
      <c r="C122" s="1"/>
      <c r="D122" s="1"/>
      <c r="E122" s="27"/>
      <c r="F122" s="1"/>
      <c r="G122" s="1"/>
      <c r="H122" s="1"/>
      <c r="I122" s="211"/>
      <c r="J122" s="212"/>
      <c r="K122" s="218"/>
      <c r="L122" s="218"/>
      <c r="M122" s="218"/>
      <c r="N122" s="218"/>
      <c r="O122" s="218"/>
      <c r="P122" s="218"/>
      <c r="Q122" s="218"/>
      <c r="R122" s="218"/>
      <c r="S122" s="218"/>
      <c r="T122" s="218"/>
      <c r="U122" s="218"/>
      <c r="V122" s="218"/>
      <c r="W122" s="218"/>
      <c r="X122" s="218"/>
      <c r="Y122" s="218"/>
      <c r="Z122" s="218"/>
      <c r="AA122" s="227"/>
      <c r="AB122" s="8"/>
      <c r="AC122" s="8"/>
      <c r="AD122" s="8"/>
      <c r="AE122" s="8"/>
      <c r="AF122" s="8"/>
    </row>
    <row r="123" ht="15.75" customHeight="1">
      <c r="A123" s="1"/>
      <c r="B123" s="1"/>
      <c r="C123" s="1"/>
      <c r="D123" s="1"/>
      <c r="E123" s="27"/>
      <c r="F123" s="1"/>
      <c r="G123" s="1"/>
      <c r="H123" s="1"/>
      <c r="I123" s="211"/>
      <c r="J123" s="212"/>
      <c r="K123" s="218"/>
      <c r="L123" s="218"/>
      <c r="M123" s="218"/>
      <c r="N123" s="218"/>
      <c r="O123" s="218"/>
      <c r="P123" s="218"/>
      <c r="Q123" s="218"/>
      <c r="R123" s="218"/>
      <c r="S123" s="218"/>
      <c r="T123" s="218"/>
      <c r="U123" s="218"/>
      <c r="V123" s="218"/>
      <c r="W123" s="218"/>
      <c r="X123" s="218"/>
      <c r="Y123" s="218"/>
      <c r="Z123" s="218"/>
      <c r="AA123" s="227"/>
      <c r="AB123" s="8"/>
      <c r="AC123" s="8"/>
      <c r="AD123" s="8"/>
      <c r="AE123" s="8"/>
      <c r="AF123" s="8"/>
    </row>
    <row r="124" ht="15.75" customHeight="1">
      <c r="A124" s="1"/>
      <c r="B124" s="1"/>
      <c r="C124" s="1"/>
      <c r="D124" s="1"/>
      <c r="E124" s="27"/>
      <c r="F124" s="1"/>
      <c r="G124" s="1"/>
      <c r="H124" s="1"/>
      <c r="I124" s="211"/>
      <c r="J124" s="212"/>
      <c r="K124" s="218"/>
      <c r="L124" s="218"/>
      <c r="M124" s="218"/>
      <c r="N124" s="218"/>
      <c r="O124" s="218"/>
      <c r="P124" s="218"/>
      <c r="Q124" s="218"/>
      <c r="R124" s="218"/>
      <c r="S124" s="218"/>
      <c r="T124" s="218"/>
      <c r="U124" s="218"/>
      <c r="V124" s="218"/>
      <c r="W124" s="218"/>
      <c r="X124" s="218"/>
      <c r="Y124" s="218"/>
      <c r="Z124" s="218"/>
      <c r="AA124" s="227"/>
      <c r="AB124" s="8"/>
      <c r="AC124" s="8"/>
      <c r="AD124" s="8"/>
      <c r="AE124" s="8"/>
      <c r="AF124" s="8"/>
    </row>
    <row r="125" ht="15.75" customHeight="1">
      <c r="A125" s="1"/>
      <c r="B125" s="1"/>
      <c r="C125" s="1"/>
      <c r="D125" s="1"/>
      <c r="E125" s="27"/>
      <c r="F125" s="1"/>
      <c r="G125" s="1"/>
      <c r="H125" s="1"/>
      <c r="I125" s="211"/>
      <c r="J125" s="212"/>
      <c r="K125" s="218"/>
      <c r="L125" s="218"/>
      <c r="M125" s="218"/>
      <c r="N125" s="218"/>
      <c r="O125" s="218"/>
      <c r="P125" s="218"/>
      <c r="Q125" s="218"/>
      <c r="R125" s="218"/>
      <c r="S125" s="218"/>
      <c r="T125" s="218"/>
      <c r="U125" s="218"/>
      <c r="V125" s="218"/>
      <c r="W125" s="218"/>
      <c r="X125" s="218"/>
      <c r="Y125" s="218"/>
      <c r="Z125" s="218"/>
      <c r="AA125" s="227"/>
      <c r="AB125" s="8"/>
      <c r="AC125" s="8"/>
      <c r="AD125" s="8"/>
      <c r="AE125" s="8"/>
      <c r="AF125" s="8"/>
    </row>
    <row r="126" ht="15.75" customHeight="1">
      <c r="A126" s="1"/>
      <c r="B126" s="1"/>
      <c r="C126" s="1"/>
      <c r="D126" s="1"/>
      <c r="E126" s="27"/>
      <c r="F126" s="1"/>
      <c r="G126" s="1"/>
      <c r="H126" s="1"/>
      <c r="I126" s="211"/>
      <c r="J126" s="212"/>
      <c r="K126" s="218"/>
      <c r="L126" s="218"/>
      <c r="M126" s="218"/>
      <c r="N126" s="218"/>
      <c r="O126" s="218"/>
      <c r="P126" s="218"/>
      <c r="Q126" s="218"/>
      <c r="R126" s="218"/>
      <c r="S126" s="218"/>
      <c r="T126" s="218"/>
      <c r="U126" s="218"/>
      <c r="V126" s="218"/>
      <c r="W126" s="218"/>
      <c r="X126" s="218"/>
      <c r="Y126" s="218"/>
      <c r="Z126" s="218"/>
      <c r="AA126" s="227"/>
      <c r="AB126" s="8"/>
      <c r="AC126" s="8"/>
      <c r="AD126" s="8"/>
      <c r="AE126" s="8"/>
      <c r="AF126" s="8"/>
    </row>
    <row r="127" ht="15.75" customHeight="1">
      <c r="A127" s="1"/>
      <c r="B127" s="1"/>
      <c r="C127" s="1"/>
      <c r="D127" s="1"/>
      <c r="E127" s="27"/>
      <c r="F127" s="1"/>
      <c r="G127" s="1"/>
      <c r="H127" s="1"/>
      <c r="I127" s="211"/>
      <c r="J127" s="212"/>
      <c r="K127" s="218"/>
      <c r="L127" s="218"/>
      <c r="M127" s="218"/>
      <c r="N127" s="218"/>
      <c r="O127" s="218"/>
      <c r="P127" s="218"/>
      <c r="Q127" s="218"/>
      <c r="R127" s="218"/>
      <c r="S127" s="218"/>
      <c r="T127" s="218"/>
      <c r="U127" s="218"/>
      <c r="V127" s="218"/>
      <c r="W127" s="218"/>
      <c r="X127" s="218"/>
      <c r="Y127" s="218"/>
      <c r="Z127" s="218"/>
      <c r="AA127" s="227"/>
      <c r="AB127" s="8"/>
      <c r="AC127" s="8"/>
      <c r="AD127" s="8"/>
      <c r="AE127" s="8"/>
      <c r="AF127" s="8"/>
    </row>
    <row r="128" ht="15.75" customHeight="1">
      <c r="A128" s="1"/>
      <c r="B128" s="1"/>
      <c r="C128" s="1"/>
      <c r="D128" s="1"/>
      <c r="E128" s="27"/>
      <c r="F128" s="1"/>
      <c r="G128" s="1"/>
      <c r="H128" s="1"/>
      <c r="I128" s="211"/>
      <c r="J128" s="212"/>
      <c r="K128" s="218"/>
      <c r="L128" s="218"/>
      <c r="M128" s="218"/>
      <c r="N128" s="218"/>
      <c r="O128" s="218"/>
      <c r="P128" s="218"/>
      <c r="Q128" s="218"/>
      <c r="R128" s="218"/>
      <c r="S128" s="218"/>
      <c r="T128" s="218"/>
      <c r="U128" s="218"/>
      <c r="V128" s="218"/>
      <c r="W128" s="218"/>
      <c r="X128" s="218"/>
      <c r="Y128" s="218"/>
      <c r="Z128" s="218"/>
      <c r="AA128" s="227"/>
      <c r="AB128" s="8"/>
      <c r="AC128" s="8"/>
      <c r="AD128" s="8"/>
      <c r="AE128" s="8"/>
      <c r="AF128" s="8"/>
    </row>
    <row r="129" ht="15.75" customHeight="1">
      <c r="A129" s="1"/>
      <c r="B129" s="1"/>
      <c r="C129" s="1"/>
      <c r="D129" s="1"/>
      <c r="E129" s="27"/>
      <c r="F129" s="1"/>
      <c r="G129" s="1"/>
      <c r="H129" s="1"/>
      <c r="I129" s="211"/>
      <c r="J129" s="212"/>
      <c r="K129" s="218"/>
      <c r="L129" s="218"/>
      <c r="M129" s="218"/>
      <c r="N129" s="218"/>
      <c r="O129" s="218"/>
      <c r="P129" s="218"/>
      <c r="Q129" s="218"/>
      <c r="R129" s="218"/>
      <c r="S129" s="218"/>
      <c r="T129" s="218"/>
      <c r="U129" s="218"/>
      <c r="V129" s="218"/>
      <c r="W129" s="218"/>
      <c r="X129" s="218"/>
      <c r="Y129" s="218"/>
      <c r="Z129" s="218"/>
      <c r="AA129" s="227"/>
      <c r="AB129" s="8"/>
      <c r="AC129" s="8"/>
      <c r="AD129" s="8"/>
      <c r="AE129" s="8"/>
      <c r="AF129" s="8"/>
    </row>
    <row r="130" ht="15.75" customHeight="1">
      <c r="A130" s="1"/>
      <c r="B130" s="1"/>
      <c r="C130" s="1"/>
      <c r="D130" s="1"/>
      <c r="E130" s="27"/>
      <c r="F130" s="1"/>
      <c r="G130" s="1"/>
      <c r="H130" s="1"/>
      <c r="I130" s="211"/>
      <c r="J130" s="212"/>
      <c r="K130" s="218"/>
      <c r="L130" s="218"/>
      <c r="M130" s="218"/>
      <c r="N130" s="218"/>
      <c r="O130" s="218"/>
      <c r="P130" s="218"/>
      <c r="Q130" s="218"/>
      <c r="R130" s="218"/>
      <c r="S130" s="218"/>
      <c r="T130" s="218"/>
      <c r="U130" s="218"/>
      <c r="V130" s="218"/>
      <c r="W130" s="218"/>
      <c r="X130" s="218"/>
      <c r="Y130" s="218"/>
      <c r="Z130" s="218"/>
      <c r="AA130" s="227"/>
      <c r="AB130" s="8"/>
      <c r="AC130" s="8"/>
      <c r="AD130" s="8"/>
      <c r="AE130" s="8"/>
      <c r="AF130" s="8"/>
    </row>
    <row r="131" ht="15.75" customHeight="1">
      <c r="A131" s="1"/>
      <c r="B131" s="1"/>
      <c r="C131" s="1"/>
      <c r="D131" s="1"/>
      <c r="E131" s="27"/>
      <c r="F131" s="1"/>
      <c r="G131" s="1"/>
      <c r="H131" s="1"/>
      <c r="I131" s="211"/>
      <c r="J131" s="212"/>
      <c r="K131" s="218"/>
      <c r="L131" s="218"/>
      <c r="M131" s="218"/>
      <c r="N131" s="218"/>
      <c r="O131" s="218"/>
      <c r="P131" s="218"/>
      <c r="Q131" s="218"/>
      <c r="R131" s="218"/>
      <c r="S131" s="218"/>
      <c r="T131" s="218"/>
      <c r="U131" s="218"/>
      <c r="V131" s="218"/>
      <c r="W131" s="218"/>
      <c r="X131" s="218"/>
      <c r="Y131" s="218"/>
      <c r="Z131" s="218"/>
      <c r="AA131" s="227"/>
      <c r="AB131" s="8"/>
      <c r="AC131" s="8"/>
      <c r="AD131" s="8"/>
      <c r="AE131" s="8"/>
      <c r="AF131" s="8"/>
    </row>
    <row r="132" ht="15.75" customHeight="1">
      <c r="A132" s="1"/>
      <c r="B132" s="1"/>
      <c r="C132" s="1"/>
      <c r="D132" s="1"/>
      <c r="E132" s="27"/>
      <c r="F132" s="1"/>
      <c r="G132" s="1"/>
      <c r="H132" s="1"/>
      <c r="I132" s="211"/>
      <c r="J132" s="212"/>
      <c r="K132" s="218"/>
      <c r="L132" s="218"/>
      <c r="M132" s="218"/>
      <c r="N132" s="218"/>
      <c r="O132" s="218"/>
      <c r="P132" s="218"/>
      <c r="Q132" s="218"/>
      <c r="R132" s="218"/>
      <c r="S132" s="218"/>
      <c r="T132" s="218"/>
      <c r="U132" s="218"/>
      <c r="V132" s="218"/>
      <c r="W132" s="218"/>
      <c r="X132" s="218"/>
      <c r="Y132" s="218"/>
      <c r="Z132" s="218"/>
      <c r="AA132" s="227"/>
      <c r="AB132" s="8"/>
      <c r="AC132" s="8"/>
      <c r="AD132" s="8"/>
      <c r="AE132" s="8"/>
      <c r="AF132" s="8"/>
    </row>
    <row r="133" ht="15.75" customHeight="1">
      <c r="A133" s="1"/>
      <c r="B133" s="1"/>
      <c r="C133" s="1"/>
      <c r="D133" s="1"/>
      <c r="E133" s="27"/>
      <c r="F133" s="1"/>
      <c r="G133" s="1"/>
      <c r="H133" s="1"/>
      <c r="I133" s="211"/>
      <c r="J133" s="212"/>
      <c r="K133" s="218"/>
      <c r="L133" s="218"/>
      <c r="M133" s="218"/>
      <c r="N133" s="218"/>
      <c r="O133" s="218"/>
      <c r="P133" s="218"/>
      <c r="Q133" s="218"/>
      <c r="R133" s="218"/>
      <c r="S133" s="218"/>
      <c r="T133" s="218"/>
      <c r="U133" s="218"/>
      <c r="V133" s="218"/>
      <c r="W133" s="218"/>
      <c r="X133" s="218"/>
      <c r="Y133" s="218"/>
      <c r="Z133" s="218"/>
      <c r="AA133" s="227"/>
      <c r="AB133" s="8"/>
      <c r="AC133" s="8"/>
      <c r="AD133" s="8"/>
      <c r="AE133" s="8"/>
      <c r="AF133" s="8"/>
    </row>
    <row r="134" ht="15.75" customHeight="1">
      <c r="A134" s="1"/>
      <c r="B134" s="1"/>
      <c r="C134" s="1"/>
      <c r="D134" s="1"/>
      <c r="E134" s="27"/>
      <c r="F134" s="1"/>
      <c r="G134" s="1"/>
      <c r="H134" s="1"/>
      <c r="I134" s="211"/>
      <c r="J134" s="212"/>
      <c r="K134" s="218"/>
      <c r="L134" s="218"/>
      <c r="M134" s="218"/>
      <c r="N134" s="218"/>
      <c r="O134" s="218"/>
      <c r="P134" s="218"/>
      <c r="Q134" s="218"/>
      <c r="R134" s="218"/>
      <c r="S134" s="218"/>
      <c r="T134" s="218"/>
      <c r="U134" s="218"/>
      <c r="V134" s="218"/>
      <c r="W134" s="218"/>
      <c r="X134" s="218"/>
      <c r="Y134" s="218"/>
      <c r="Z134" s="218"/>
      <c r="AA134" s="227"/>
      <c r="AB134" s="8"/>
      <c r="AC134" s="8"/>
      <c r="AD134" s="8"/>
      <c r="AE134" s="8"/>
      <c r="AF134" s="8"/>
    </row>
    <row r="135" ht="15.75" customHeight="1">
      <c r="A135" s="1"/>
      <c r="B135" s="1"/>
      <c r="C135" s="1"/>
      <c r="D135" s="1"/>
      <c r="E135" s="27"/>
      <c r="F135" s="1"/>
      <c r="G135" s="1"/>
      <c r="H135" s="1"/>
      <c r="I135" s="211"/>
      <c r="J135" s="212"/>
      <c r="K135" s="218"/>
      <c r="L135" s="218"/>
      <c r="M135" s="218"/>
      <c r="N135" s="218"/>
      <c r="O135" s="218"/>
      <c r="P135" s="218"/>
      <c r="Q135" s="218"/>
      <c r="R135" s="218"/>
      <c r="S135" s="218"/>
      <c r="T135" s="218"/>
      <c r="U135" s="218"/>
      <c r="V135" s="218"/>
      <c r="W135" s="218"/>
      <c r="X135" s="218"/>
      <c r="Y135" s="218"/>
      <c r="Z135" s="218"/>
      <c r="AA135" s="227"/>
      <c r="AB135" s="8"/>
      <c r="AC135" s="8"/>
      <c r="AD135" s="8"/>
      <c r="AE135" s="8"/>
      <c r="AF135" s="8"/>
    </row>
    <row r="136" ht="15.75" customHeight="1">
      <c r="A136" s="1"/>
      <c r="B136" s="1"/>
      <c r="C136" s="1"/>
      <c r="D136" s="1"/>
      <c r="E136" s="27"/>
      <c r="F136" s="1"/>
      <c r="G136" s="1"/>
      <c r="H136" s="1"/>
      <c r="I136" s="211"/>
      <c r="J136" s="212"/>
      <c r="K136" s="218"/>
      <c r="L136" s="218"/>
      <c r="M136" s="218"/>
      <c r="N136" s="218"/>
      <c r="O136" s="218"/>
      <c r="P136" s="218"/>
      <c r="Q136" s="218"/>
      <c r="R136" s="218"/>
      <c r="S136" s="218"/>
      <c r="T136" s="218"/>
      <c r="U136" s="218"/>
      <c r="V136" s="218"/>
      <c r="W136" s="218"/>
      <c r="X136" s="218"/>
      <c r="Y136" s="218"/>
      <c r="Z136" s="218"/>
      <c r="AA136" s="227"/>
      <c r="AB136" s="8"/>
      <c r="AC136" s="8"/>
      <c r="AD136" s="8"/>
      <c r="AE136" s="8"/>
      <c r="AF136" s="8"/>
    </row>
    <row r="137" ht="15.75" customHeight="1">
      <c r="A137" s="1"/>
      <c r="B137" s="1"/>
      <c r="C137" s="1"/>
      <c r="D137" s="1"/>
      <c r="E137" s="27"/>
      <c r="F137" s="1"/>
      <c r="G137" s="1"/>
      <c r="H137" s="1"/>
      <c r="I137" s="211"/>
      <c r="J137" s="212"/>
      <c r="K137" s="218"/>
      <c r="L137" s="218"/>
      <c r="M137" s="218"/>
      <c r="N137" s="218"/>
      <c r="O137" s="218"/>
      <c r="P137" s="218"/>
      <c r="Q137" s="218"/>
      <c r="R137" s="218"/>
      <c r="S137" s="218"/>
      <c r="T137" s="218"/>
      <c r="U137" s="218"/>
      <c r="V137" s="218"/>
      <c r="W137" s="218"/>
      <c r="X137" s="218"/>
      <c r="Y137" s="218"/>
      <c r="Z137" s="218"/>
      <c r="AA137" s="227"/>
      <c r="AB137" s="8"/>
      <c r="AC137" s="8"/>
      <c r="AD137" s="8"/>
      <c r="AE137" s="8"/>
      <c r="AF137" s="8"/>
    </row>
    <row r="138" ht="15.75" customHeight="1">
      <c r="A138" s="1"/>
      <c r="B138" s="1"/>
      <c r="C138" s="1"/>
      <c r="D138" s="1"/>
      <c r="E138" s="27"/>
      <c r="F138" s="1"/>
      <c r="G138" s="1"/>
      <c r="H138" s="1"/>
      <c r="I138" s="211"/>
      <c r="J138" s="212"/>
      <c r="K138" s="218"/>
      <c r="L138" s="218"/>
      <c r="M138" s="218"/>
      <c r="N138" s="218"/>
      <c r="O138" s="218"/>
      <c r="P138" s="218"/>
      <c r="Q138" s="218"/>
      <c r="R138" s="218"/>
      <c r="S138" s="218"/>
      <c r="T138" s="218"/>
      <c r="U138" s="218"/>
      <c r="V138" s="218"/>
      <c r="W138" s="218"/>
      <c r="X138" s="218"/>
      <c r="Y138" s="218"/>
      <c r="Z138" s="218"/>
      <c r="AA138" s="227"/>
      <c r="AB138" s="8"/>
      <c r="AC138" s="8"/>
      <c r="AD138" s="8"/>
      <c r="AE138" s="8"/>
      <c r="AF138" s="8"/>
    </row>
    <row r="139" ht="15.75" customHeight="1">
      <c r="A139" s="1"/>
      <c r="B139" s="1"/>
      <c r="C139" s="1"/>
      <c r="D139" s="1"/>
      <c r="E139" s="27"/>
      <c r="F139" s="1"/>
      <c r="G139" s="1"/>
      <c r="H139" s="1"/>
      <c r="I139" s="211"/>
      <c r="J139" s="212"/>
      <c r="K139" s="218"/>
      <c r="L139" s="218"/>
      <c r="M139" s="218"/>
      <c r="N139" s="218"/>
      <c r="O139" s="218"/>
      <c r="P139" s="218"/>
      <c r="Q139" s="218"/>
      <c r="R139" s="218"/>
      <c r="S139" s="218"/>
      <c r="T139" s="218"/>
      <c r="U139" s="218"/>
      <c r="V139" s="218"/>
      <c r="W139" s="218"/>
      <c r="X139" s="218"/>
      <c r="Y139" s="218"/>
      <c r="Z139" s="218"/>
      <c r="AA139" s="227"/>
      <c r="AB139" s="8"/>
      <c r="AC139" s="8"/>
      <c r="AD139" s="8"/>
      <c r="AE139" s="8"/>
      <c r="AF139" s="8"/>
    </row>
    <row r="140" ht="15.75" customHeight="1">
      <c r="A140" s="1"/>
      <c r="B140" s="1"/>
      <c r="C140" s="1"/>
      <c r="D140" s="1"/>
      <c r="E140" s="27"/>
      <c r="F140" s="1"/>
      <c r="G140" s="1"/>
      <c r="H140" s="1"/>
      <c r="I140" s="211"/>
      <c r="J140" s="212"/>
      <c r="K140" s="218"/>
      <c r="L140" s="218"/>
      <c r="M140" s="218"/>
      <c r="N140" s="218"/>
      <c r="O140" s="218"/>
      <c r="P140" s="218"/>
      <c r="Q140" s="218"/>
      <c r="R140" s="218"/>
      <c r="S140" s="218"/>
      <c r="T140" s="218"/>
      <c r="U140" s="218"/>
      <c r="V140" s="218"/>
      <c r="W140" s="218"/>
      <c r="X140" s="218"/>
      <c r="Y140" s="218"/>
      <c r="Z140" s="218"/>
      <c r="AA140" s="227"/>
      <c r="AB140" s="8"/>
      <c r="AC140" s="8"/>
      <c r="AD140" s="8"/>
      <c r="AE140" s="8"/>
      <c r="AF140" s="8"/>
    </row>
    <row r="141" ht="15.75" customHeight="1">
      <c r="A141" s="1"/>
      <c r="B141" s="1"/>
      <c r="C141" s="1"/>
      <c r="D141" s="1"/>
      <c r="E141" s="27"/>
      <c r="F141" s="1"/>
      <c r="G141" s="1"/>
      <c r="H141" s="1"/>
      <c r="I141" s="211"/>
      <c r="J141" s="212"/>
      <c r="K141" s="218"/>
      <c r="L141" s="218"/>
      <c r="M141" s="218"/>
      <c r="N141" s="218"/>
      <c r="O141" s="218"/>
      <c r="P141" s="218"/>
      <c r="Q141" s="218"/>
      <c r="R141" s="218"/>
      <c r="S141" s="218"/>
      <c r="T141" s="218"/>
      <c r="U141" s="218"/>
      <c r="V141" s="218"/>
      <c r="W141" s="218"/>
      <c r="X141" s="218"/>
      <c r="Y141" s="218"/>
      <c r="Z141" s="218"/>
      <c r="AA141" s="227"/>
      <c r="AB141" s="8"/>
      <c r="AC141" s="8"/>
      <c r="AD141" s="8"/>
      <c r="AE141" s="8"/>
      <c r="AF141" s="8"/>
    </row>
    <row r="142" ht="15.75" customHeight="1">
      <c r="A142" s="1"/>
      <c r="B142" s="1"/>
      <c r="C142" s="1"/>
      <c r="D142" s="1"/>
      <c r="E142" s="27"/>
      <c r="F142" s="1"/>
      <c r="G142" s="1"/>
      <c r="H142" s="1"/>
      <c r="I142" s="211"/>
      <c r="J142" s="212"/>
      <c r="K142" s="218"/>
      <c r="L142" s="218"/>
      <c r="M142" s="218"/>
      <c r="N142" s="218"/>
      <c r="O142" s="218"/>
      <c r="P142" s="218"/>
      <c r="Q142" s="218"/>
      <c r="R142" s="218"/>
      <c r="S142" s="218"/>
      <c r="T142" s="218"/>
      <c r="U142" s="218"/>
      <c r="V142" s="218"/>
      <c r="W142" s="218"/>
      <c r="X142" s="218"/>
      <c r="Y142" s="218"/>
      <c r="Z142" s="218"/>
      <c r="AA142" s="227"/>
      <c r="AB142" s="8"/>
      <c r="AC142" s="8"/>
      <c r="AD142" s="8"/>
      <c r="AE142" s="8"/>
      <c r="AF142" s="8"/>
    </row>
    <row r="143" ht="15.75" customHeight="1">
      <c r="A143" s="1"/>
      <c r="B143" s="1"/>
      <c r="C143" s="1"/>
      <c r="D143" s="1"/>
      <c r="E143" s="27"/>
      <c r="F143" s="1"/>
      <c r="G143" s="1"/>
      <c r="H143" s="1"/>
      <c r="I143" s="211"/>
      <c r="J143" s="212"/>
      <c r="K143" s="218"/>
      <c r="L143" s="218"/>
      <c r="M143" s="218"/>
      <c r="N143" s="218"/>
      <c r="O143" s="218"/>
      <c r="P143" s="218"/>
      <c r="Q143" s="218"/>
      <c r="R143" s="218"/>
      <c r="S143" s="218"/>
      <c r="T143" s="218"/>
      <c r="U143" s="218"/>
      <c r="V143" s="218"/>
      <c r="W143" s="218"/>
      <c r="X143" s="218"/>
      <c r="Y143" s="218"/>
      <c r="Z143" s="218"/>
      <c r="AA143" s="227"/>
      <c r="AB143" s="8"/>
      <c r="AC143" s="8"/>
      <c r="AD143" s="8"/>
      <c r="AE143" s="8"/>
      <c r="AF143" s="8"/>
    </row>
    <row r="144" ht="15.75" customHeight="1">
      <c r="A144" s="1"/>
      <c r="B144" s="1"/>
      <c r="C144" s="1"/>
      <c r="D144" s="1"/>
      <c r="E144" s="27"/>
      <c r="F144" s="1"/>
      <c r="G144" s="1"/>
      <c r="H144" s="1"/>
      <c r="I144" s="211"/>
      <c r="J144" s="212"/>
      <c r="K144" s="218"/>
      <c r="L144" s="218"/>
      <c r="M144" s="218"/>
      <c r="N144" s="218"/>
      <c r="O144" s="218"/>
      <c r="P144" s="218"/>
      <c r="Q144" s="218"/>
      <c r="R144" s="218"/>
      <c r="S144" s="218"/>
      <c r="T144" s="218"/>
      <c r="U144" s="218"/>
      <c r="V144" s="218"/>
      <c r="W144" s="218"/>
      <c r="X144" s="218"/>
      <c r="Y144" s="218"/>
      <c r="Z144" s="218"/>
      <c r="AA144" s="227"/>
      <c r="AB144" s="8"/>
      <c r="AC144" s="8"/>
      <c r="AD144" s="8"/>
      <c r="AE144" s="8"/>
      <c r="AF144" s="8"/>
    </row>
    <row r="145" ht="15.75" customHeight="1">
      <c r="A145" s="1"/>
      <c r="B145" s="1"/>
      <c r="C145" s="1"/>
      <c r="D145" s="1"/>
      <c r="E145" s="27"/>
      <c r="F145" s="1"/>
      <c r="G145" s="1"/>
      <c r="H145" s="1"/>
      <c r="I145" s="211"/>
      <c r="J145" s="212"/>
      <c r="K145" s="218"/>
      <c r="L145" s="218"/>
      <c r="M145" s="218"/>
      <c r="N145" s="218"/>
      <c r="O145" s="218"/>
      <c r="P145" s="218"/>
      <c r="Q145" s="218"/>
      <c r="R145" s="218"/>
      <c r="S145" s="218"/>
      <c r="T145" s="218"/>
      <c r="U145" s="218"/>
      <c r="V145" s="218"/>
      <c r="W145" s="218"/>
      <c r="X145" s="218"/>
      <c r="Y145" s="218"/>
      <c r="Z145" s="218"/>
      <c r="AA145" s="227"/>
      <c r="AB145" s="8"/>
      <c r="AC145" s="8"/>
      <c r="AD145" s="8"/>
      <c r="AE145" s="8"/>
      <c r="AF145" s="8"/>
    </row>
    <row r="146" ht="15.75" customHeight="1">
      <c r="A146" s="1"/>
      <c r="B146" s="1"/>
      <c r="C146" s="1"/>
      <c r="D146" s="1"/>
      <c r="E146" s="27"/>
      <c r="F146" s="1"/>
      <c r="G146" s="1"/>
      <c r="H146" s="1"/>
      <c r="I146" s="211"/>
      <c r="J146" s="212"/>
      <c r="K146" s="218"/>
      <c r="L146" s="218"/>
      <c r="M146" s="218"/>
      <c r="N146" s="218"/>
      <c r="O146" s="218"/>
      <c r="P146" s="218"/>
      <c r="Q146" s="218"/>
      <c r="R146" s="218"/>
      <c r="S146" s="218"/>
      <c r="T146" s="218"/>
      <c r="U146" s="218"/>
      <c r="V146" s="218"/>
      <c r="W146" s="218"/>
      <c r="X146" s="218"/>
      <c r="Y146" s="218"/>
      <c r="Z146" s="218"/>
      <c r="AA146" s="227"/>
      <c r="AB146" s="8"/>
      <c r="AC146" s="8"/>
      <c r="AD146" s="8"/>
      <c r="AE146" s="8"/>
      <c r="AF146" s="8"/>
    </row>
    <row r="147" ht="15.75" customHeight="1">
      <c r="A147" s="1"/>
      <c r="B147" s="1"/>
      <c r="C147" s="1"/>
      <c r="D147" s="1"/>
      <c r="E147" s="27"/>
      <c r="F147" s="1"/>
      <c r="G147" s="1"/>
      <c r="H147" s="1"/>
      <c r="I147" s="211"/>
      <c r="J147" s="212"/>
      <c r="K147" s="218"/>
      <c r="L147" s="218"/>
      <c r="M147" s="218"/>
      <c r="N147" s="218"/>
      <c r="O147" s="218"/>
      <c r="P147" s="218"/>
      <c r="Q147" s="218"/>
      <c r="R147" s="218"/>
      <c r="S147" s="218"/>
      <c r="T147" s="218"/>
      <c r="U147" s="218"/>
      <c r="V147" s="218"/>
      <c r="W147" s="218"/>
      <c r="X147" s="218"/>
      <c r="Y147" s="218"/>
      <c r="Z147" s="218"/>
      <c r="AA147" s="227"/>
      <c r="AB147" s="8"/>
      <c r="AC147" s="8"/>
      <c r="AD147" s="8"/>
      <c r="AE147" s="8"/>
      <c r="AF147" s="8"/>
    </row>
    <row r="148" ht="15.75" customHeight="1">
      <c r="A148" s="1"/>
      <c r="B148" s="1"/>
      <c r="C148" s="1"/>
      <c r="D148" s="1"/>
      <c r="E148" s="27"/>
      <c r="F148" s="1"/>
      <c r="G148" s="1"/>
      <c r="H148" s="1"/>
      <c r="I148" s="211"/>
      <c r="J148" s="212"/>
      <c r="K148" s="218"/>
      <c r="L148" s="218"/>
      <c r="M148" s="218"/>
      <c r="N148" s="218"/>
      <c r="O148" s="218"/>
      <c r="P148" s="218"/>
      <c r="Q148" s="218"/>
      <c r="R148" s="218"/>
      <c r="S148" s="218"/>
      <c r="T148" s="218"/>
      <c r="U148" s="218"/>
      <c r="V148" s="218"/>
      <c r="W148" s="218"/>
      <c r="X148" s="218"/>
      <c r="Y148" s="218"/>
      <c r="Z148" s="218"/>
      <c r="AA148" s="227"/>
      <c r="AB148" s="8"/>
      <c r="AC148" s="8"/>
      <c r="AD148" s="8"/>
      <c r="AE148" s="8"/>
      <c r="AF148" s="8"/>
    </row>
    <row r="149" ht="15.75" customHeight="1">
      <c r="A149" s="1"/>
      <c r="B149" s="1"/>
      <c r="C149" s="1"/>
      <c r="D149" s="1"/>
      <c r="E149" s="27"/>
      <c r="F149" s="1"/>
      <c r="G149" s="1"/>
      <c r="H149" s="1"/>
      <c r="I149" s="211"/>
      <c r="J149" s="212"/>
      <c r="K149" s="218"/>
      <c r="L149" s="218"/>
      <c r="M149" s="218"/>
      <c r="N149" s="218"/>
      <c r="O149" s="218"/>
      <c r="P149" s="218"/>
      <c r="Q149" s="218"/>
      <c r="R149" s="218"/>
      <c r="S149" s="218"/>
      <c r="T149" s="218"/>
      <c r="U149" s="218"/>
      <c r="V149" s="218"/>
      <c r="W149" s="218"/>
      <c r="X149" s="218"/>
      <c r="Y149" s="218"/>
      <c r="Z149" s="218"/>
      <c r="AA149" s="227"/>
      <c r="AB149" s="8"/>
      <c r="AC149" s="8"/>
      <c r="AD149" s="8"/>
      <c r="AE149" s="8"/>
      <c r="AF149" s="8"/>
    </row>
    <row r="150" ht="15.75" customHeight="1">
      <c r="A150" s="1"/>
      <c r="B150" s="1"/>
      <c r="C150" s="1"/>
      <c r="D150" s="1"/>
      <c r="E150" s="27"/>
      <c r="F150" s="1"/>
      <c r="G150" s="1"/>
      <c r="H150" s="1"/>
      <c r="I150" s="211"/>
      <c r="J150" s="212"/>
      <c r="K150" s="218"/>
      <c r="L150" s="218"/>
      <c r="M150" s="218"/>
      <c r="N150" s="218"/>
      <c r="O150" s="218"/>
      <c r="P150" s="218"/>
      <c r="Q150" s="218"/>
      <c r="R150" s="218"/>
      <c r="S150" s="218"/>
      <c r="T150" s="218"/>
      <c r="U150" s="218"/>
      <c r="V150" s="218"/>
      <c r="W150" s="218"/>
      <c r="X150" s="218"/>
      <c r="Y150" s="218"/>
      <c r="Z150" s="218"/>
      <c r="AA150" s="227"/>
      <c r="AB150" s="8"/>
      <c r="AC150" s="8"/>
      <c r="AD150" s="8"/>
      <c r="AE150" s="8"/>
      <c r="AF150" s="8"/>
    </row>
    <row r="151" ht="15.75" customHeight="1">
      <c r="A151" s="1"/>
      <c r="B151" s="1"/>
      <c r="C151" s="1"/>
      <c r="D151" s="1"/>
      <c r="E151" s="27"/>
      <c r="F151" s="1"/>
      <c r="G151" s="1"/>
      <c r="H151" s="1"/>
      <c r="I151" s="211"/>
      <c r="J151" s="212"/>
      <c r="K151" s="218"/>
      <c r="L151" s="218"/>
      <c r="M151" s="218"/>
      <c r="N151" s="218"/>
      <c r="O151" s="218"/>
      <c r="P151" s="218"/>
      <c r="Q151" s="218"/>
      <c r="R151" s="218"/>
      <c r="S151" s="218"/>
      <c r="T151" s="218"/>
      <c r="U151" s="218"/>
      <c r="V151" s="218"/>
      <c r="W151" s="218"/>
      <c r="X151" s="218"/>
      <c r="Y151" s="218"/>
      <c r="Z151" s="218"/>
      <c r="AA151" s="227"/>
      <c r="AB151" s="8"/>
      <c r="AC151" s="8"/>
      <c r="AD151" s="8"/>
      <c r="AE151" s="8"/>
      <c r="AF151" s="8"/>
    </row>
    <row r="152" ht="15.75" customHeight="1">
      <c r="A152" s="1"/>
      <c r="B152" s="1"/>
      <c r="C152" s="1"/>
      <c r="D152" s="1"/>
      <c r="E152" s="27"/>
      <c r="F152" s="1"/>
      <c r="G152" s="1"/>
      <c r="H152" s="1"/>
      <c r="I152" s="211"/>
      <c r="J152" s="212"/>
      <c r="K152" s="218"/>
      <c r="L152" s="218"/>
      <c r="M152" s="218"/>
      <c r="N152" s="218"/>
      <c r="O152" s="218"/>
      <c r="P152" s="218"/>
      <c r="Q152" s="218"/>
      <c r="R152" s="218"/>
      <c r="S152" s="218"/>
      <c r="T152" s="218"/>
      <c r="U152" s="218"/>
      <c r="V152" s="218"/>
      <c r="W152" s="218"/>
      <c r="X152" s="218"/>
      <c r="Y152" s="218"/>
      <c r="Z152" s="218"/>
      <c r="AA152" s="227"/>
      <c r="AB152" s="8"/>
      <c r="AC152" s="8"/>
      <c r="AD152" s="8"/>
      <c r="AE152" s="8"/>
      <c r="AF152" s="8"/>
    </row>
    <row r="153" ht="15.75" customHeight="1">
      <c r="A153" s="1"/>
      <c r="B153" s="1"/>
      <c r="C153" s="1"/>
      <c r="D153" s="1"/>
      <c r="E153" s="27"/>
      <c r="F153" s="1"/>
      <c r="G153" s="1"/>
      <c r="H153" s="1"/>
      <c r="I153" s="211"/>
      <c r="J153" s="212"/>
      <c r="K153" s="218"/>
      <c r="L153" s="218"/>
      <c r="M153" s="218"/>
      <c r="N153" s="218"/>
      <c r="O153" s="218"/>
      <c r="P153" s="218"/>
      <c r="Q153" s="218"/>
      <c r="R153" s="218"/>
      <c r="S153" s="218"/>
      <c r="T153" s="218"/>
      <c r="U153" s="218"/>
      <c r="V153" s="218"/>
      <c r="W153" s="218"/>
      <c r="X153" s="218"/>
      <c r="Y153" s="218"/>
      <c r="Z153" s="218"/>
      <c r="AA153" s="227"/>
      <c r="AB153" s="8"/>
      <c r="AC153" s="8"/>
      <c r="AD153" s="8"/>
      <c r="AE153" s="8"/>
      <c r="AF153" s="8"/>
    </row>
    <row r="154" ht="15.75" customHeight="1">
      <c r="A154" s="1"/>
      <c r="B154" s="1"/>
      <c r="C154" s="1"/>
      <c r="D154" s="1"/>
      <c r="E154" s="27"/>
      <c r="F154" s="1"/>
      <c r="G154" s="1"/>
      <c r="H154" s="1"/>
      <c r="I154" s="211"/>
      <c r="J154" s="212"/>
      <c r="K154" s="218"/>
      <c r="L154" s="218"/>
      <c r="M154" s="218"/>
      <c r="N154" s="218"/>
      <c r="O154" s="218"/>
      <c r="P154" s="218"/>
      <c r="Q154" s="218"/>
      <c r="R154" s="218"/>
      <c r="S154" s="218"/>
      <c r="T154" s="218"/>
      <c r="U154" s="218"/>
      <c r="V154" s="218"/>
      <c r="W154" s="218"/>
      <c r="X154" s="218"/>
      <c r="Y154" s="218"/>
      <c r="Z154" s="218"/>
      <c r="AA154" s="227"/>
      <c r="AB154" s="8"/>
      <c r="AC154" s="8"/>
      <c r="AD154" s="8"/>
      <c r="AE154" s="8"/>
      <c r="AF154" s="8"/>
    </row>
    <row r="155" ht="15.75" customHeight="1">
      <c r="A155" s="1"/>
      <c r="B155" s="1"/>
      <c r="C155" s="1"/>
      <c r="D155" s="1"/>
      <c r="E155" s="27"/>
      <c r="F155" s="1"/>
      <c r="G155" s="1"/>
      <c r="H155" s="1"/>
      <c r="I155" s="211"/>
      <c r="J155" s="212"/>
      <c r="K155" s="218"/>
      <c r="L155" s="218"/>
      <c r="M155" s="218"/>
      <c r="N155" s="218"/>
      <c r="O155" s="218"/>
      <c r="P155" s="218"/>
      <c r="Q155" s="218"/>
      <c r="R155" s="218"/>
      <c r="S155" s="218"/>
      <c r="T155" s="218"/>
      <c r="U155" s="218"/>
      <c r="V155" s="218"/>
      <c r="W155" s="218"/>
      <c r="X155" s="218"/>
      <c r="Y155" s="218"/>
      <c r="Z155" s="218"/>
      <c r="AA155" s="227"/>
      <c r="AB155" s="8"/>
      <c r="AC155" s="8"/>
      <c r="AD155" s="8"/>
      <c r="AE155" s="8"/>
      <c r="AF155" s="8"/>
    </row>
    <row r="156" ht="15.75" customHeight="1">
      <c r="A156" s="1"/>
      <c r="B156" s="1"/>
      <c r="C156" s="1"/>
      <c r="D156" s="1"/>
      <c r="E156" s="27"/>
      <c r="F156" s="1"/>
      <c r="G156" s="1"/>
      <c r="H156" s="1"/>
      <c r="I156" s="211"/>
      <c r="J156" s="212"/>
      <c r="K156" s="218"/>
      <c r="L156" s="218"/>
      <c r="M156" s="218"/>
      <c r="N156" s="218"/>
      <c r="O156" s="218"/>
      <c r="P156" s="218"/>
      <c r="Q156" s="218"/>
      <c r="R156" s="218"/>
      <c r="S156" s="218"/>
      <c r="T156" s="218"/>
      <c r="U156" s="218"/>
      <c r="V156" s="218"/>
      <c r="W156" s="218"/>
      <c r="X156" s="218"/>
      <c r="Y156" s="218"/>
      <c r="Z156" s="218"/>
      <c r="AA156" s="227"/>
      <c r="AB156" s="8"/>
      <c r="AC156" s="8"/>
      <c r="AD156" s="8"/>
      <c r="AE156" s="8"/>
      <c r="AF156" s="8"/>
    </row>
    <row r="157" ht="15.75" customHeight="1">
      <c r="A157" s="1"/>
      <c r="B157" s="1"/>
      <c r="C157" s="1"/>
      <c r="D157" s="1"/>
      <c r="E157" s="27"/>
      <c r="F157" s="1"/>
      <c r="G157" s="1"/>
      <c r="H157" s="1"/>
      <c r="I157" s="211"/>
      <c r="J157" s="212"/>
      <c r="K157" s="218"/>
      <c r="L157" s="218"/>
      <c r="M157" s="218"/>
      <c r="N157" s="218"/>
      <c r="O157" s="218"/>
      <c r="P157" s="218"/>
      <c r="Q157" s="218"/>
      <c r="R157" s="218"/>
      <c r="S157" s="218"/>
      <c r="T157" s="218"/>
      <c r="U157" s="218"/>
      <c r="V157" s="218"/>
      <c r="W157" s="218"/>
      <c r="X157" s="218"/>
      <c r="Y157" s="218"/>
      <c r="Z157" s="218"/>
      <c r="AA157" s="227"/>
      <c r="AB157" s="8"/>
      <c r="AC157" s="8"/>
      <c r="AD157" s="8"/>
      <c r="AE157" s="8"/>
      <c r="AF157" s="8"/>
    </row>
    <row r="158" ht="15.75" customHeight="1">
      <c r="A158" s="1"/>
      <c r="B158" s="1"/>
      <c r="C158" s="1"/>
      <c r="D158" s="1"/>
      <c r="E158" s="27"/>
      <c r="F158" s="1"/>
      <c r="G158" s="1"/>
      <c r="H158" s="1"/>
      <c r="I158" s="211"/>
      <c r="J158" s="212"/>
      <c r="K158" s="218"/>
      <c r="L158" s="218"/>
      <c r="M158" s="218"/>
      <c r="N158" s="218"/>
      <c r="O158" s="218"/>
      <c r="P158" s="218"/>
      <c r="Q158" s="218"/>
      <c r="R158" s="218"/>
      <c r="S158" s="218"/>
      <c r="T158" s="218"/>
      <c r="U158" s="218"/>
      <c r="V158" s="218"/>
      <c r="W158" s="218"/>
      <c r="X158" s="218"/>
      <c r="Y158" s="218"/>
      <c r="Z158" s="218"/>
      <c r="AA158" s="227"/>
      <c r="AB158" s="8"/>
      <c r="AC158" s="8"/>
      <c r="AD158" s="8"/>
      <c r="AE158" s="8"/>
      <c r="AF158" s="8"/>
    </row>
    <row r="159" ht="15.75" customHeight="1">
      <c r="A159" s="1"/>
      <c r="B159" s="1"/>
      <c r="C159" s="1"/>
      <c r="D159" s="1"/>
      <c r="E159" s="27"/>
      <c r="F159" s="1"/>
      <c r="G159" s="1"/>
      <c r="H159" s="1"/>
      <c r="I159" s="211"/>
      <c r="J159" s="212"/>
      <c r="K159" s="218"/>
      <c r="L159" s="218"/>
      <c r="M159" s="218"/>
      <c r="N159" s="218"/>
      <c r="O159" s="218"/>
      <c r="P159" s="218"/>
      <c r="Q159" s="218"/>
      <c r="R159" s="218"/>
      <c r="S159" s="218"/>
      <c r="T159" s="218"/>
      <c r="U159" s="218"/>
      <c r="V159" s="218"/>
      <c r="W159" s="218"/>
      <c r="X159" s="218"/>
      <c r="Y159" s="218"/>
      <c r="Z159" s="218"/>
      <c r="AA159" s="227"/>
      <c r="AB159" s="8"/>
      <c r="AC159" s="8"/>
      <c r="AD159" s="8"/>
      <c r="AE159" s="8"/>
      <c r="AF159" s="8"/>
    </row>
    <row r="160" ht="15.75" customHeight="1">
      <c r="A160" s="1"/>
      <c r="B160" s="1"/>
      <c r="C160" s="1"/>
      <c r="D160" s="1"/>
      <c r="E160" s="27"/>
      <c r="F160" s="1"/>
      <c r="G160" s="1"/>
      <c r="H160" s="1"/>
      <c r="I160" s="211"/>
      <c r="J160" s="212"/>
      <c r="K160" s="218"/>
      <c r="L160" s="218"/>
      <c r="M160" s="218"/>
      <c r="N160" s="218"/>
      <c r="O160" s="218"/>
      <c r="P160" s="218"/>
      <c r="Q160" s="218"/>
      <c r="R160" s="218"/>
      <c r="S160" s="218"/>
      <c r="T160" s="218"/>
      <c r="U160" s="218"/>
      <c r="V160" s="218"/>
      <c r="W160" s="218"/>
      <c r="X160" s="218"/>
      <c r="Y160" s="218"/>
      <c r="Z160" s="218"/>
      <c r="AA160" s="227"/>
      <c r="AB160" s="8"/>
      <c r="AC160" s="8"/>
      <c r="AD160" s="8"/>
      <c r="AE160" s="8"/>
      <c r="AF160" s="8"/>
    </row>
    <row r="161" ht="15.75" customHeight="1">
      <c r="A161" s="1"/>
      <c r="B161" s="1"/>
      <c r="C161" s="1"/>
      <c r="D161" s="1"/>
      <c r="E161" s="27"/>
      <c r="F161" s="1"/>
      <c r="G161" s="1"/>
      <c r="H161" s="1"/>
      <c r="I161" s="211"/>
      <c r="J161" s="212"/>
      <c r="K161" s="218"/>
      <c r="L161" s="218"/>
      <c r="M161" s="218"/>
      <c r="N161" s="218"/>
      <c r="O161" s="218"/>
      <c r="P161" s="218"/>
      <c r="Q161" s="218"/>
      <c r="R161" s="218"/>
      <c r="S161" s="218"/>
      <c r="T161" s="218"/>
      <c r="U161" s="218"/>
      <c r="V161" s="218"/>
      <c r="W161" s="218"/>
      <c r="X161" s="218"/>
      <c r="Y161" s="218"/>
      <c r="Z161" s="218"/>
      <c r="AA161" s="227"/>
      <c r="AB161" s="8"/>
      <c r="AC161" s="8"/>
      <c r="AD161" s="8"/>
      <c r="AE161" s="8"/>
      <c r="AF161" s="8"/>
    </row>
    <row r="162" ht="15.75" customHeight="1">
      <c r="A162" s="1"/>
      <c r="B162" s="1"/>
      <c r="C162" s="1"/>
      <c r="D162" s="1"/>
      <c r="E162" s="27"/>
      <c r="F162" s="1"/>
      <c r="G162" s="1"/>
      <c r="H162" s="1"/>
      <c r="I162" s="211"/>
      <c r="J162" s="212"/>
      <c r="K162" s="218"/>
      <c r="L162" s="218"/>
      <c r="M162" s="218"/>
      <c r="N162" s="218"/>
      <c r="O162" s="218"/>
      <c r="P162" s="218"/>
      <c r="Q162" s="218"/>
      <c r="R162" s="218"/>
      <c r="S162" s="218"/>
      <c r="T162" s="218"/>
      <c r="U162" s="218"/>
      <c r="V162" s="218"/>
      <c r="W162" s="218"/>
      <c r="X162" s="218"/>
      <c r="Y162" s="218"/>
      <c r="Z162" s="218"/>
      <c r="AA162" s="227"/>
      <c r="AB162" s="8"/>
      <c r="AC162" s="8"/>
      <c r="AD162" s="8"/>
      <c r="AE162" s="8"/>
      <c r="AF162" s="8"/>
    </row>
    <row r="163" ht="15.75" customHeight="1">
      <c r="A163" s="1"/>
      <c r="B163" s="1"/>
      <c r="C163" s="1"/>
      <c r="D163" s="1"/>
      <c r="E163" s="27"/>
      <c r="F163" s="1"/>
      <c r="G163" s="1"/>
      <c r="H163" s="1"/>
      <c r="I163" s="211"/>
      <c r="J163" s="212"/>
      <c r="K163" s="218"/>
      <c r="L163" s="218"/>
      <c r="M163" s="218"/>
      <c r="N163" s="218"/>
      <c r="O163" s="218"/>
      <c r="P163" s="218"/>
      <c r="Q163" s="218"/>
      <c r="R163" s="218"/>
      <c r="S163" s="218"/>
      <c r="T163" s="218"/>
      <c r="U163" s="218"/>
      <c r="V163" s="218"/>
      <c r="W163" s="218"/>
      <c r="X163" s="218"/>
      <c r="Y163" s="218"/>
      <c r="Z163" s="218"/>
      <c r="AA163" s="227"/>
      <c r="AB163" s="8"/>
      <c r="AC163" s="8"/>
      <c r="AD163" s="8"/>
      <c r="AE163" s="8"/>
      <c r="AF163" s="8"/>
    </row>
    <row r="164" ht="15.75" customHeight="1">
      <c r="A164" s="1"/>
      <c r="B164" s="1"/>
      <c r="C164" s="1"/>
      <c r="D164" s="1"/>
      <c r="E164" s="27"/>
      <c r="F164" s="1"/>
      <c r="G164" s="1"/>
      <c r="H164" s="1"/>
      <c r="I164" s="211"/>
      <c r="J164" s="212"/>
      <c r="K164" s="218"/>
      <c r="L164" s="218"/>
      <c r="M164" s="218"/>
      <c r="N164" s="218"/>
      <c r="O164" s="218"/>
      <c r="P164" s="218"/>
      <c r="Q164" s="218"/>
      <c r="R164" s="218"/>
      <c r="S164" s="218"/>
      <c r="T164" s="218"/>
      <c r="U164" s="218"/>
      <c r="V164" s="218"/>
      <c r="W164" s="218"/>
      <c r="X164" s="218"/>
      <c r="Y164" s="218"/>
      <c r="Z164" s="218"/>
      <c r="AA164" s="227"/>
      <c r="AB164" s="8"/>
      <c r="AC164" s="8"/>
      <c r="AD164" s="8"/>
      <c r="AE164" s="8"/>
      <c r="AF164" s="8"/>
    </row>
    <row r="165" ht="15.75" customHeight="1">
      <c r="A165" s="1"/>
      <c r="B165" s="1"/>
      <c r="C165" s="1"/>
      <c r="D165" s="1"/>
      <c r="E165" s="27"/>
      <c r="F165" s="1"/>
      <c r="G165" s="1"/>
      <c r="H165" s="1"/>
      <c r="I165" s="211"/>
      <c r="J165" s="212"/>
      <c r="K165" s="218"/>
      <c r="L165" s="218"/>
      <c r="M165" s="218"/>
      <c r="N165" s="218"/>
      <c r="O165" s="218"/>
      <c r="P165" s="218"/>
      <c r="Q165" s="218"/>
      <c r="R165" s="218"/>
      <c r="S165" s="218"/>
      <c r="T165" s="218"/>
      <c r="U165" s="218"/>
      <c r="V165" s="218"/>
      <c r="W165" s="218"/>
      <c r="X165" s="218"/>
      <c r="Y165" s="218"/>
      <c r="Z165" s="218"/>
      <c r="AA165" s="227"/>
      <c r="AB165" s="8"/>
      <c r="AC165" s="8"/>
      <c r="AD165" s="8"/>
      <c r="AE165" s="8"/>
      <c r="AF165" s="8"/>
    </row>
    <row r="166" ht="15.75" customHeight="1">
      <c r="A166" s="1"/>
      <c r="B166" s="1"/>
      <c r="C166" s="1"/>
      <c r="D166" s="1"/>
      <c r="E166" s="27"/>
      <c r="F166" s="1"/>
      <c r="G166" s="1"/>
      <c r="H166" s="1"/>
      <c r="I166" s="211"/>
      <c r="J166" s="212"/>
      <c r="K166" s="218"/>
      <c r="L166" s="218"/>
      <c r="M166" s="218"/>
      <c r="N166" s="218"/>
      <c r="O166" s="218"/>
      <c r="P166" s="218"/>
      <c r="Q166" s="218"/>
      <c r="R166" s="218"/>
      <c r="S166" s="218"/>
      <c r="T166" s="218"/>
      <c r="U166" s="218"/>
      <c r="V166" s="218"/>
      <c r="W166" s="218"/>
      <c r="X166" s="218"/>
      <c r="Y166" s="218"/>
      <c r="Z166" s="218"/>
      <c r="AA166" s="227"/>
      <c r="AB166" s="8"/>
      <c r="AC166" s="8"/>
      <c r="AD166" s="8"/>
      <c r="AE166" s="8"/>
      <c r="AF166" s="8"/>
    </row>
    <row r="167" ht="15.75" customHeight="1">
      <c r="A167" s="1"/>
      <c r="B167" s="1"/>
      <c r="C167" s="1"/>
      <c r="D167" s="1"/>
      <c r="E167" s="27"/>
      <c r="F167" s="1"/>
      <c r="G167" s="1"/>
      <c r="H167" s="1"/>
      <c r="I167" s="211"/>
      <c r="J167" s="212"/>
      <c r="K167" s="218"/>
      <c r="L167" s="218"/>
      <c r="M167" s="218"/>
      <c r="N167" s="218"/>
      <c r="O167" s="218"/>
      <c r="P167" s="218"/>
      <c r="Q167" s="218"/>
      <c r="R167" s="218"/>
      <c r="S167" s="218"/>
      <c r="T167" s="218"/>
      <c r="U167" s="218"/>
      <c r="V167" s="218"/>
      <c r="W167" s="218"/>
      <c r="X167" s="218"/>
      <c r="Y167" s="218"/>
      <c r="Z167" s="218"/>
      <c r="AA167" s="227"/>
      <c r="AB167" s="8"/>
      <c r="AC167" s="8"/>
      <c r="AD167" s="8"/>
      <c r="AE167" s="8"/>
      <c r="AF167" s="8"/>
    </row>
    <row r="168" ht="15.75" customHeight="1">
      <c r="A168" s="1"/>
      <c r="B168" s="1"/>
      <c r="C168" s="1"/>
      <c r="D168" s="1"/>
      <c r="E168" s="27"/>
      <c r="F168" s="1"/>
      <c r="G168" s="1"/>
      <c r="H168" s="1"/>
      <c r="I168" s="211"/>
      <c r="J168" s="212"/>
      <c r="K168" s="218"/>
      <c r="L168" s="218"/>
      <c r="M168" s="218"/>
      <c r="N168" s="218"/>
      <c r="O168" s="218"/>
      <c r="P168" s="218"/>
      <c r="Q168" s="218"/>
      <c r="R168" s="218"/>
      <c r="S168" s="218"/>
      <c r="T168" s="218"/>
      <c r="U168" s="218"/>
      <c r="V168" s="218"/>
      <c r="W168" s="218"/>
      <c r="X168" s="218"/>
      <c r="Y168" s="218"/>
      <c r="Z168" s="218"/>
      <c r="AA168" s="227"/>
      <c r="AB168" s="8"/>
      <c r="AC168" s="8"/>
      <c r="AD168" s="8"/>
      <c r="AE168" s="8"/>
      <c r="AF168" s="8"/>
    </row>
    <row r="169" ht="15.75" customHeight="1">
      <c r="A169" s="1"/>
      <c r="B169" s="1"/>
      <c r="C169" s="1"/>
      <c r="D169" s="1"/>
      <c r="E169" s="27"/>
      <c r="F169" s="1"/>
      <c r="G169" s="1"/>
      <c r="H169" s="1"/>
      <c r="I169" s="211"/>
      <c r="J169" s="212"/>
      <c r="K169" s="218"/>
      <c r="L169" s="218"/>
      <c r="M169" s="218"/>
      <c r="N169" s="218"/>
      <c r="O169" s="218"/>
      <c r="P169" s="218"/>
      <c r="Q169" s="218"/>
      <c r="R169" s="218"/>
      <c r="S169" s="218"/>
      <c r="T169" s="218"/>
      <c r="U169" s="218"/>
      <c r="V169" s="218"/>
      <c r="W169" s="218"/>
      <c r="X169" s="218"/>
      <c r="Y169" s="218"/>
      <c r="Z169" s="218"/>
      <c r="AA169" s="227"/>
      <c r="AB169" s="8"/>
      <c r="AC169" s="8"/>
      <c r="AD169" s="8"/>
      <c r="AE169" s="8"/>
      <c r="AF169" s="8"/>
    </row>
    <row r="170" ht="15.75" customHeight="1">
      <c r="A170" s="1"/>
      <c r="B170" s="1"/>
      <c r="C170" s="1"/>
      <c r="D170" s="1"/>
      <c r="E170" s="27"/>
      <c r="F170" s="1"/>
      <c r="G170" s="1"/>
      <c r="H170" s="1"/>
      <c r="I170" s="211"/>
      <c r="J170" s="212"/>
      <c r="K170" s="218"/>
      <c r="L170" s="218"/>
      <c r="M170" s="218"/>
      <c r="N170" s="218"/>
      <c r="O170" s="218"/>
      <c r="P170" s="218"/>
      <c r="Q170" s="218"/>
      <c r="R170" s="218"/>
      <c r="S170" s="218"/>
      <c r="T170" s="218"/>
      <c r="U170" s="218"/>
      <c r="V170" s="218"/>
      <c r="W170" s="218"/>
      <c r="X170" s="218"/>
      <c r="Y170" s="218"/>
      <c r="Z170" s="218"/>
      <c r="AA170" s="227"/>
      <c r="AB170" s="8"/>
      <c r="AC170" s="8"/>
      <c r="AD170" s="8"/>
      <c r="AE170" s="8"/>
      <c r="AF170" s="8"/>
    </row>
    <row r="171" ht="15.75" customHeight="1">
      <c r="A171" s="1"/>
      <c r="B171" s="1"/>
      <c r="C171" s="1"/>
      <c r="D171" s="1"/>
      <c r="E171" s="27"/>
      <c r="F171" s="1"/>
      <c r="G171" s="1"/>
      <c r="H171" s="1"/>
      <c r="I171" s="211"/>
      <c r="J171" s="212"/>
      <c r="K171" s="218"/>
      <c r="L171" s="218"/>
      <c r="M171" s="218"/>
      <c r="N171" s="218"/>
      <c r="O171" s="218"/>
      <c r="P171" s="218"/>
      <c r="Q171" s="218"/>
      <c r="R171" s="218"/>
      <c r="S171" s="218"/>
      <c r="T171" s="218"/>
      <c r="U171" s="218"/>
      <c r="V171" s="218"/>
      <c r="W171" s="218"/>
      <c r="X171" s="218"/>
      <c r="Y171" s="218"/>
      <c r="Z171" s="218"/>
      <c r="AA171" s="227"/>
      <c r="AB171" s="8"/>
      <c r="AC171" s="8"/>
      <c r="AD171" s="8"/>
      <c r="AE171" s="8"/>
      <c r="AF171" s="8"/>
    </row>
    <row r="172" ht="15.75" customHeight="1">
      <c r="A172" s="1"/>
      <c r="B172" s="1"/>
      <c r="C172" s="1"/>
      <c r="D172" s="1"/>
      <c r="E172" s="27"/>
      <c r="F172" s="1"/>
      <c r="G172" s="1"/>
      <c r="H172" s="1"/>
      <c r="I172" s="211"/>
      <c r="J172" s="212"/>
      <c r="K172" s="218"/>
      <c r="L172" s="218"/>
      <c r="M172" s="218"/>
      <c r="N172" s="218"/>
      <c r="O172" s="218"/>
      <c r="P172" s="218"/>
      <c r="Q172" s="218"/>
      <c r="R172" s="218"/>
      <c r="S172" s="218"/>
      <c r="T172" s="218"/>
      <c r="U172" s="218"/>
      <c r="V172" s="218"/>
      <c r="W172" s="218"/>
      <c r="X172" s="218"/>
      <c r="Y172" s="218"/>
      <c r="Z172" s="218"/>
      <c r="AA172" s="227"/>
      <c r="AB172" s="8"/>
      <c r="AC172" s="8"/>
      <c r="AD172" s="8"/>
      <c r="AE172" s="8"/>
      <c r="AF172" s="8"/>
    </row>
    <row r="173" ht="15.75" customHeight="1">
      <c r="A173" s="1"/>
      <c r="B173" s="1"/>
      <c r="C173" s="1"/>
      <c r="D173" s="1"/>
      <c r="E173" s="27"/>
      <c r="F173" s="1"/>
      <c r="G173" s="1"/>
      <c r="H173" s="1"/>
      <c r="I173" s="211"/>
      <c r="J173" s="212"/>
      <c r="K173" s="218"/>
      <c r="L173" s="218"/>
      <c r="M173" s="218"/>
      <c r="N173" s="218"/>
      <c r="O173" s="218"/>
      <c r="P173" s="218"/>
      <c r="Q173" s="218"/>
      <c r="R173" s="218"/>
      <c r="S173" s="218"/>
      <c r="T173" s="218"/>
      <c r="U173" s="218"/>
      <c r="V173" s="218"/>
      <c r="W173" s="218"/>
      <c r="X173" s="218"/>
      <c r="Y173" s="218"/>
      <c r="Z173" s="218"/>
      <c r="AA173" s="227"/>
      <c r="AB173" s="8"/>
      <c r="AC173" s="8"/>
      <c r="AD173" s="8"/>
      <c r="AE173" s="8"/>
      <c r="AF173" s="8"/>
    </row>
    <row r="174" ht="15.75" customHeight="1">
      <c r="A174" s="1"/>
      <c r="B174" s="1"/>
      <c r="C174" s="1"/>
      <c r="D174" s="1"/>
      <c r="E174" s="27"/>
      <c r="F174" s="1"/>
      <c r="G174" s="1"/>
      <c r="H174" s="1"/>
      <c r="I174" s="211"/>
      <c r="J174" s="212"/>
      <c r="K174" s="218"/>
      <c r="L174" s="218"/>
      <c r="M174" s="218"/>
      <c r="N174" s="218"/>
      <c r="O174" s="218"/>
      <c r="P174" s="218"/>
      <c r="Q174" s="218"/>
      <c r="R174" s="218"/>
      <c r="S174" s="218"/>
      <c r="T174" s="218"/>
      <c r="U174" s="218"/>
      <c r="V174" s="218"/>
      <c r="W174" s="218"/>
      <c r="X174" s="218"/>
      <c r="Y174" s="218"/>
      <c r="Z174" s="218"/>
      <c r="AA174" s="227"/>
      <c r="AB174" s="8"/>
      <c r="AC174" s="8"/>
      <c r="AD174" s="8"/>
      <c r="AE174" s="8"/>
      <c r="AF174" s="8"/>
    </row>
    <row r="175" ht="15.75" customHeight="1">
      <c r="A175" s="1"/>
      <c r="B175" s="1"/>
      <c r="C175" s="1"/>
      <c r="D175" s="1"/>
      <c r="E175" s="27"/>
      <c r="F175" s="1"/>
      <c r="G175" s="1"/>
      <c r="H175" s="1"/>
      <c r="I175" s="211"/>
      <c r="J175" s="212"/>
      <c r="K175" s="218"/>
      <c r="L175" s="218"/>
      <c r="M175" s="218"/>
      <c r="N175" s="218"/>
      <c r="O175" s="218"/>
      <c r="P175" s="218"/>
      <c r="Q175" s="218"/>
      <c r="R175" s="218"/>
      <c r="S175" s="218"/>
      <c r="T175" s="218"/>
      <c r="U175" s="218"/>
      <c r="V175" s="218"/>
      <c r="W175" s="218"/>
      <c r="X175" s="218"/>
      <c r="Y175" s="218"/>
      <c r="Z175" s="218"/>
      <c r="AA175" s="227"/>
      <c r="AB175" s="8"/>
      <c r="AC175" s="8"/>
      <c r="AD175" s="8"/>
      <c r="AE175" s="8"/>
      <c r="AF175" s="8"/>
    </row>
    <row r="176" ht="15.75" customHeight="1">
      <c r="A176" s="1"/>
      <c r="B176" s="1"/>
      <c r="C176" s="1"/>
      <c r="D176" s="1"/>
      <c r="E176" s="27"/>
      <c r="F176" s="1"/>
      <c r="G176" s="1"/>
      <c r="H176" s="1"/>
      <c r="I176" s="211"/>
      <c r="J176" s="212"/>
      <c r="K176" s="218"/>
      <c r="L176" s="218"/>
      <c r="M176" s="218"/>
      <c r="N176" s="218"/>
      <c r="O176" s="218"/>
      <c r="P176" s="218"/>
      <c r="Q176" s="218"/>
      <c r="R176" s="218"/>
      <c r="S176" s="218"/>
      <c r="T176" s="218"/>
      <c r="U176" s="218"/>
      <c r="V176" s="218"/>
      <c r="W176" s="218"/>
      <c r="X176" s="218"/>
      <c r="Y176" s="218"/>
      <c r="Z176" s="218"/>
      <c r="AA176" s="227"/>
      <c r="AB176" s="8"/>
      <c r="AC176" s="8"/>
      <c r="AD176" s="8"/>
      <c r="AE176" s="8"/>
      <c r="AF176" s="8"/>
    </row>
    <row r="177" ht="15.75" customHeight="1">
      <c r="A177" s="1"/>
      <c r="B177" s="1"/>
      <c r="C177" s="1"/>
      <c r="D177" s="1"/>
      <c r="E177" s="27"/>
      <c r="F177" s="1"/>
      <c r="G177" s="1"/>
      <c r="H177" s="1"/>
      <c r="I177" s="211"/>
      <c r="J177" s="212"/>
      <c r="K177" s="218"/>
      <c r="L177" s="218"/>
      <c r="M177" s="218"/>
      <c r="N177" s="218"/>
      <c r="O177" s="218"/>
      <c r="P177" s="218"/>
      <c r="Q177" s="218"/>
      <c r="R177" s="218"/>
      <c r="S177" s="218"/>
      <c r="T177" s="218"/>
      <c r="U177" s="218"/>
      <c r="V177" s="218"/>
      <c r="W177" s="218"/>
      <c r="X177" s="218"/>
      <c r="Y177" s="218"/>
      <c r="Z177" s="218"/>
      <c r="AA177" s="227"/>
      <c r="AB177" s="8"/>
      <c r="AC177" s="8"/>
      <c r="AD177" s="8"/>
      <c r="AE177" s="8"/>
      <c r="AF177" s="8"/>
    </row>
    <row r="178" ht="15.75" customHeight="1">
      <c r="A178" s="1"/>
      <c r="B178" s="1"/>
      <c r="C178" s="1"/>
      <c r="D178" s="1"/>
      <c r="E178" s="27"/>
      <c r="F178" s="1"/>
      <c r="G178" s="1"/>
      <c r="H178" s="1"/>
      <c r="I178" s="211"/>
      <c r="J178" s="212"/>
      <c r="K178" s="218"/>
      <c r="L178" s="218"/>
      <c r="M178" s="218"/>
      <c r="N178" s="218"/>
      <c r="O178" s="218"/>
      <c r="P178" s="218"/>
      <c r="Q178" s="218"/>
      <c r="R178" s="218"/>
      <c r="S178" s="218"/>
      <c r="T178" s="218"/>
      <c r="U178" s="218"/>
      <c r="V178" s="218"/>
      <c r="W178" s="218"/>
      <c r="X178" s="218"/>
      <c r="Y178" s="218"/>
      <c r="Z178" s="218"/>
      <c r="AA178" s="227"/>
      <c r="AB178" s="8"/>
      <c r="AC178" s="8"/>
      <c r="AD178" s="8"/>
      <c r="AE178" s="8"/>
      <c r="AF178" s="8"/>
    </row>
    <row r="179" ht="15.75" customHeight="1">
      <c r="A179" s="1"/>
      <c r="B179" s="1"/>
      <c r="C179" s="1"/>
      <c r="D179" s="1"/>
      <c r="E179" s="27"/>
      <c r="F179" s="1"/>
      <c r="G179" s="1"/>
      <c r="H179" s="1"/>
      <c r="I179" s="211"/>
      <c r="J179" s="212"/>
      <c r="K179" s="218"/>
      <c r="L179" s="218"/>
      <c r="M179" s="218"/>
      <c r="N179" s="218"/>
      <c r="O179" s="218"/>
      <c r="P179" s="218"/>
      <c r="Q179" s="218"/>
      <c r="R179" s="218"/>
      <c r="S179" s="218"/>
      <c r="T179" s="218"/>
      <c r="U179" s="218"/>
      <c r="V179" s="218"/>
      <c r="W179" s="218"/>
      <c r="X179" s="218"/>
      <c r="Y179" s="218"/>
      <c r="Z179" s="218"/>
      <c r="AA179" s="227"/>
      <c r="AB179" s="8"/>
      <c r="AC179" s="8"/>
      <c r="AD179" s="8"/>
      <c r="AE179" s="8"/>
      <c r="AF179" s="8"/>
    </row>
    <row r="180" ht="15.75" customHeight="1">
      <c r="A180" s="1"/>
      <c r="B180" s="1"/>
      <c r="C180" s="1"/>
      <c r="D180" s="1"/>
      <c r="E180" s="27"/>
      <c r="F180" s="1"/>
      <c r="G180" s="1"/>
      <c r="H180" s="1"/>
      <c r="I180" s="211"/>
      <c r="J180" s="212"/>
      <c r="K180" s="218"/>
      <c r="L180" s="218"/>
      <c r="M180" s="218"/>
      <c r="N180" s="218"/>
      <c r="O180" s="218"/>
      <c r="P180" s="218"/>
      <c r="Q180" s="218"/>
      <c r="R180" s="218"/>
      <c r="S180" s="218"/>
      <c r="T180" s="218"/>
      <c r="U180" s="218"/>
      <c r="V180" s="218"/>
      <c r="W180" s="218"/>
      <c r="X180" s="218"/>
      <c r="Y180" s="218"/>
      <c r="Z180" s="218"/>
      <c r="AA180" s="227"/>
      <c r="AB180" s="8"/>
      <c r="AC180" s="8"/>
      <c r="AD180" s="8"/>
      <c r="AE180" s="8"/>
      <c r="AF180" s="8"/>
    </row>
    <row r="181" ht="15.75" customHeight="1">
      <c r="A181" s="1"/>
      <c r="B181" s="1"/>
      <c r="C181" s="1"/>
      <c r="D181" s="1"/>
      <c r="E181" s="27"/>
      <c r="F181" s="1"/>
      <c r="G181" s="1"/>
      <c r="H181" s="1"/>
      <c r="I181" s="211"/>
      <c r="J181" s="212"/>
      <c r="K181" s="218"/>
      <c r="L181" s="218"/>
      <c r="M181" s="218"/>
      <c r="N181" s="218"/>
      <c r="O181" s="218"/>
      <c r="P181" s="218"/>
      <c r="Q181" s="218"/>
      <c r="R181" s="218"/>
      <c r="S181" s="218"/>
      <c r="T181" s="218"/>
      <c r="U181" s="218"/>
      <c r="V181" s="218"/>
      <c r="W181" s="218"/>
      <c r="X181" s="218"/>
      <c r="Y181" s="218"/>
      <c r="Z181" s="218"/>
      <c r="AA181" s="227"/>
      <c r="AB181" s="8"/>
      <c r="AC181" s="8"/>
      <c r="AD181" s="8"/>
      <c r="AE181" s="8"/>
      <c r="AF181" s="8"/>
    </row>
    <row r="182" ht="15.75" customHeight="1">
      <c r="A182" s="1"/>
      <c r="B182" s="1"/>
      <c r="C182" s="1"/>
      <c r="D182" s="1"/>
      <c r="E182" s="27"/>
      <c r="F182" s="1"/>
      <c r="G182" s="1"/>
      <c r="H182" s="1"/>
      <c r="I182" s="211"/>
      <c r="J182" s="212"/>
      <c r="K182" s="218"/>
      <c r="L182" s="218"/>
      <c r="M182" s="218"/>
      <c r="N182" s="218"/>
      <c r="O182" s="218"/>
      <c r="P182" s="218"/>
      <c r="Q182" s="218"/>
      <c r="R182" s="218"/>
      <c r="S182" s="218"/>
      <c r="T182" s="218"/>
      <c r="U182" s="218"/>
      <c r="V182" s="218"/>
      <c r="W182" s="218"/>
      <c r="X182" s="218"/>
      <c r="Y182" s="218"/>
      <c r="Z182" s="218"/>
      <c r="AA182" s="227"/>
      <c r="AB182" s="8"/>
      <c r="AC182" s="8"/>
      <c r="AD182" s="8"/>
      <c r="AE182" s="8"/>
      <c r="AF182" s="8"/>
    </row>
    <row r="183" ht="15.75" customHeight="1">
      <c r="A183" s="1"/>
      <c r="B183" s="1"/>
      <c r="C183" s="1"/>
      <c r="D183" s="1"/>
      <c r="E183" s="27"/>
      <c r="F183" s="1"/>
      <c r="G183" s="1"/>
      <c r="H183" s="1"/>
      <c r="I183" s="211"/>
      <c r="J183" s="212"/>
      <c r="K183" s="218"/>
      <c r="L183" s="218"/>
      <c r="M183" s="218"/>
      <c r="N183" s="218"/>
      <c r="O183" s="218"/>
      <c r="P183" s="218"/>
      <c r="Q183" s="218"/>
      <c r="R183" s="218"/>
      <c r="S183" s="218"/>
      <c r="T183" s="218"/>
      <c r="U183" s="218"/>
      <c r="V183" s="218"/>
      <c r="W183" s="218"/>
      <c r="X183" s="218"/>
      <c r="Y183" s="218"/>
      <c r="Z183" s="218"/>
      <c r="AA183" s="227"/>
      <c r="AB183" s="8"/>
      <c r="AC183" s="8"/>
      <c r="AD183" s="8"/>
      <c r="AE183" s="8"/>
      <c r="AF183" s="8"/>
    </row>
    <row r="184" ht="15.75" customHeight="1">
      <c r="A184" s="1"/>
      <c r="B184" s="1"/>
      <c r="C184" s="1"/>
      <c r="D184" s="1"/>
      <c r="E184" s="27"/>
      <c r="F184" s="1"/>
      <c r="G184" s="1"/>
      <c r="H184" s="1"/>
      <c r="I184" s="211"/>
      <c r="J184" s="212"/>
      <c r="K184" s="218"/>
      <c r="L184" s="218"/>
      <c r="M184" s="218"/>
      <c r="N184" s="218"/>
      <c r="O184" s="218"/>
      <c r="P184" s="218"/>
      <c r="Q184" s="218"/>
      <c r="R184" s="218"/>
      <c r="S184" s="218"/>
      <c r="T184" s="218"/>
      <c r="U184" s="218"/>
      <c r="V184" s="218"/>
      <c r="W184" s="218"/>
      <c r="X184" s="218"/>
      <c r="Y184" s="218"/>
      <c r="Z184" s="218"/>
      <c r="AA184" s="227"/>
      <c r="AB184" s="8"/>
      <c r="AC184" s="8"/>
      <c r="AD184" s="8"/>
      <c r="AE184" s="8"/>
      <c r="AF184" s="8"/>
    </row>
    <row r="185" ht="15.75" customHeight="1">
      <c r="A185" s="1"/>
      <c r="B185" s="1"/>
      <c r="C185" s="1"/>
      <c r="D185" s="1"/>
      <c r="E185" s="27"/>
      <c r="F185" s="1"/>
      <c r="G185" s="1"/>
      <c r="H185" s="1"/>
      <c r="I185" s="211"/>
      <c r="J185" s="212"/>
      <c r="K185" s="218"/>
      <c r="L185" s="218"/>
      <c r="M185" s="218"/>
      <c r="N185" s="218"/>
      <c r="O185" s="218"/>
      <c r="P185" s="218"/>
      <c r="Q185" s="218"/>
      <c r="R185" s="218"/>
      <c r="S185" s="218"/>
      <c r="T185" s="218"/>
      <c r="U185" s="218"/>
      <c r="V185" s="218"/>
      <c r="W185" s="218"/>
      <c r="X185" s="218"/>
      <c r="Y185" s="218"/>
      <c r="Z185" s="218"/>
      <c r="AA185" s="227"/>
      <c r="AB185" s="8"/>
      <c r="AC185" s="8"/>
      <c r="AD185" s="8"/>
      <c r="AE185" s="8"/>
      <c r="AF185" s="8"/>
    </row>
    <row r="186" ht="15.75" customHeight="1">
      <c r="A186" s="1"/>
      <c r="B186" s="1"/>
      <c r="C186" s="1"/>
      <c r="D186" s="1"/>
      <c r="E186" s="27"/>
      <c r="F186" s="1"/>
      <c r="G186" s="1"/>
      <c r="H186" s="1"/>
      <c r="I186" s="211"/>
      <c r="J186" s="212"/>
      <c r="K186" s="218"/>
      <c r="L186" s="218"/>
      <c r="M186" s="218"/>
      <c r="N186" s="218"/>
      <c r="O186" s="218"/>
      <c r="P186" s="218"/>
      <c r="Q186" s="218"/>
      <c r="R186" s="218"/>
      <c r="S186" s="218"/>
      <c r="T186" s="218"/>
      <c r="U186" s="218"/>
      <c r="V186" s="218"/>
      <c r="W186" s="218"/>
      <c r="X186" s="218"/>
      <c r="Y186" s="218"/>
      <c r="Z186" s="218"/>
      <c r="AA186" s="227"/>
      <c r="AB186" s="8"/>
      <c r="AC186" s="8"/>
      <c r="AD186" s="8"/>
      <c r="AE186" s="8"/>
      <c r="AF186" s="8"/>
    </row>
    <row r="187" ht="15.75" customHeight="1">
      <c r="A187" s="1"/>
      <c r="B187" s="1"/>
      <c r="C187" s="1"/>
      <c r="D187" s="1"/>
      <c r="E187" s="27"/>
      <c r="F187" s="1"/>
      <c r="G187" s="1"/>
      <c r="H187" s="1"/>
      <c r="I187" s="211"/>
      <c r="J187" s="212"/>
      <c r="K187" s="218"/>
      <c r="L187" s="218"/>
      <c r="M187" s="218"/>
      <c r="N187" s="218"/>
      <c r="O187" s="218"/>
      <c r="P187" s="218"/>
      <c r="Q187" s="218"/>
      <c r="R187" s="218"/>
      <c r="S187" s="218"/>
      <c r="T187" s="218"/>
      <c r="U187" s="218"/>
      <c r="V187" s="218"/>
      <c r="W187" s="218"/>
      <c r="X187" s="218"/>
      <c r="Y187" s="218"/>
      <c r="Z187" s="218"/>
      <c r="AA187" s="227"/>
      <c r="AB187" s="8"/>
      <c r="AC187" s="8"/>
      <c r="AD187" s="8"/>
      <c r="AE187" s="8"/>
      <c r="AF187" s="8"/>
    </row>
    <row r="188" ht="15.75" customHeight="1">
      <c r="A188" s="1"/>
      <c r="B188" s="1"/>
      <c r="C188" s="1"/>
      <c r="D188" s="1"/>
      <c r="E188" s="27"/>
      <c r="F188" s="1"/>
      <c r="G188" s="1"/>
      <c r="H188" s="1"/>
      <c r="I188" s="211"/>
      <c r="J188" s="212"/>
      <c r="K188" s="218"/>
      <c r="L188" s="218"/>
      <c r="M188" s="218"/>
      <c r="N188" s="218"/>
      <c r="O188" s="218"/>
      <c r="P188" s="218"/>
      <c r="Q188" s="218"/>
      <c r="R188" s="218"/>
      <c r="S188" s="218"/>
      <c r="T188" s="218"/>
      <c r="U188" s="218"/>
      <c r="V188" s="218"/>
      <c r="W188" s="218"/>
      <c r="X188" s="218"/>
      <c r="Y188" s="218"/>
      <c r="Z188" s="218"/>
      <c r="AA188" s="227"/>
      <c r="AB188" s="8"/>
      <c r="AC188" s="8"/>
      <c r="AD188" s="8"/>
      <c r="AE188" s="8"/>
      <c r="AF188" s="8"/>
    </row>
    <row r="189" ht="15.75" customHeight="1">
      <c r="A189" s="1"/>
      <c r="B189" s="1"/>
      <c r="C189" s="1"/>
      <c r="D189" s="1"/>
      <c r="E189" s="27"/>
      <c r="F189" s="1"/>
      <c r="G189" s="1"/>
      <c r="H189" s="1"/>
      <c r="I189" s="211"/>
      <c r="J189" s="212"/>
      <c r="K189" s="218"/>
      <c r="L189" s="218"/>
      <c r="M189" s="218"/>
      <c r="N189" s="218"/>
      <c r="O189" s="218"/>
      <c r="P189" s="218"/>
      <c r="Q189" s="218"/>
      <c r="R189" s="218"/>
      <c r="S189" s="218"/>
      <c r="T189" s="218"/>
      <c r="U189" s="218"/>
      <c r="V189" s="218"/>
      <c r="W189" s="218"/>
      <c r="X189" s="218"/>
      <c r="Y189" s="218"/>
      <c r="Z189" s="218"/>
      <c r="AA189" s="227"/>
      <c r="AB189" s="8"/>
      <c r="AC189" s="8"/>
      <c r="AD189" s="8"/>
      <c r="AE189" s="8"/>
      <c r="AF189" s="8"/>
    </row>
    <row r="190" ht="15.75" customHeight="1">
      <c r="A190" s="1"/>
      <c r="B190" s="1"/>
      <c r="C190" s="1"/>
      <c r="D190" s="1"/>
      <c r="E190" s="27"/>
      <c r="F190" s="1"/>
      <c r="G190" s="1"/>
      <c r="H190" s="1"/>
      <c r="I190" s="211"/>
      <c r="J190" s="212"/>
      <c r="K190" s="218"/>
      <c r="L190" s="218"/>
      <c r="M190" s="218"/>
      <c r="N190" s="218"/>
      <c r="O190" s="218"/>
      <c r="P190" s="218"/>
      <c r="Q190" s="218"/>
      <c r="R190" s="218"/>
      <c r="S190" s="218"/>
      <c r="T190" s="218"/>
      <c r="U190" s="218"/>
      <c r="V190" s="218"/>
      <c r="W190" s="218"/>
      <c r="X190" s="218"/>
      <c r="Y190" s="218"/>
      <c r="Z190" s="218"/>
      <c r="AA190" s="227"/>
      <c r="AB190" s="8"/>
      <c r="AC190" s="8"/>
      <c r="AD190" s="8"/>
      <c r="AE190" s="8"/>
      <c r="AF190" s="8"/>
    </row>
    <row r="191" ht="15.75" customHeight="1">
      <c r="A191" s="1"/>
      <c r="B191" s="1"/>
      <c r="C191" s="1"/>
      <c r="D191" s="1"/>
      <c r="E191" s="27"/>
      <c r="F191" s="1"/>
      <c r="G191" s="1"/>
      <c r="H191" s="1"/>
      <c r="I191" s="211"/>
      <c r="J191" s="212"/>
      <c r="K191" s="218"/>
      <c r="L191" s="218"/>
      <c r="M191" s="218"/>
      <c r="N191" s="218"/>
      <c r="O191" s="218"/>
      <c r="P191" s="218"/>
      <c r="Q191" s="218"/>
      <c r="R191" s="218"/>
      <c r="S191" s="218"/>
      <c r="T191" s="218"/>
      <c r="U191" s="218"/>
      <c r="V191" s="218"/>
      <c r="W191" s="218"/>
      <c r="X191" s="218"/>
      <c r="Y191" s="218"/>
      <c r="Z191" s="218"/>
      <c r="AA191" s="227"/>
      <c r="AB191" s="8"/>
      <c r="AC191" s="8"/>
      <c r="AD191" s="8"/>
      <c r="AE191" s="8"/>
      <c r="AF191" s="8"/>
    </row>
    <row r="192" ht="15.75" customHeight="1">
      <c r="A192" s="1"/>
      <c r="B192" s="1"/>
      <c r="C192" s="1"/>
      <c r="D192" s="1"/>
      <c r="E192" s="27"/>
      <c r="F192" s="1"/>
      <c r="G192" s="1"/>
      <c r="H192" s="1"/>
      <c r="I192" s="211"/>
      <c r="J192" s="212"/>
      <c r="K192" s="218"/>
      <c r="L192" s="218"/>
      <c r="M192" s="218"/>
      <c r="N192" s="218"/>
      <c r="O192" s="218"/>
      <c r="P192" s="218"/>
      <c r="Q192" s="218"/>
      <c r="R192" s="218"/>
      <c r="S192" s="218"/>
      <c r="T192" s="218"/>
      <c r="U192" s="218"/>
      <c r="V192" s="218"/>
      <c r="W192" s="218"/>
      <c r="X192" s="218"/>
      <c r="Y192" s="218"/>
      <c r="Z192" s="218"/>
      <c r="AA192" s="227"/>
      <c r="AB192" s="8"/>
      <c r="AC192" s="8"/>
      <c r="AD192" s="8"/>
      <c r="AE192" s="8"/>
      <c r="AF192" s="8"/>
    </row>
    <row r="193" ht="15.75" customHeight="1">
      <c r="A193" s="1"/>
      <c r="B193" s="1"/>
      <c r="C193" s="1"/>
      <c r="D193" s="1"/>
      <c r="E193" s="27"/>
      <c r="F193" s="1"/>
      <c r="G193" s="1"/>
      <c r="H193" s="1"/>
      <c r="I193" s="211"/>
      <c r="J193" s="212"/>
      <c r="K193" s="218"/>
      <c r="L193" s="218"/>
      <c r="M193" s="218"/>
      <c r="N193" s="218"/>
      <c r="O193" s="218"/>
      <c r="P193" s="218"/>
      <c r="Q193" s="218"/>
      <c r="R193" s="218"/>
      <c r="S193" s="218"/>
      <c r="T193" s="218"/>
      <c r="U193" s="218"/>
      <c r="V193" s="218"/>
      <c r="W193" s="218"/>
      <c r="X193" s="218"/>
      <c r="Y193" s="218"/>
      <c r="Z193" s="218"/>
      <c r="AA193" s="227"/>
      <c r="AB193" s="8"/>
      <c r="AC193" s="8"/>
      <c r="AD193" s="8"/>
      <c r="AE193" s="8"/>
      <c r="AF193" s="8"/>
    </row>
    <row r="194" ht="15.75" customHeight="1">
      <c r="A194" s="1"/>
      <c r="B194" s="1"/>
      <c r="C194" s="1"/>
      <c r="D194" s="1"/>
      <c r="E194" s="27"/>
      <c r="F194" s="1"/>
      <c r="G194" s="1"/>
      <c r="H194" s="1"/>
      <c r="I194" s="211"/>
      <c r="J194" s="212"/>
      <c r="K194" s="218"/>
      <c r="L194" s="218"/>
      <c r="M194" s="218"/>
      <c r="N194" s="218"/>
      <c r="O194" s="218"/>
      <c r="P194" s="218"/>
      <c r="Q194" s="218"/>
      <c r="R194" s="218"/>
      <c r="S194" s="218"/>
      <c r="T194" s="218"/>
      <c r="U194" s="218"/>
      <c r="V194" s="218"/>
      <c r="W194" s="218"/>
      <c r="X194" s="218"/>
      <c r="Y194" s="218"/>
      <c r="Z194" s="218"/>
      <c r="AA194" s="227"/>
      <c r="AB194" s="8"/>
      <c r="AC194" s="8"/>
      <c r="AD194" s="8"/>
      <c r="AE194" s="8"/>
      <c r="AF194" s="8"/>
    </row>
    <row r="195" ht="15.75" customHeight="1">
      <c r="A195" s="1"/>
      <c r="B195" s="1"/>
      <c r="C195" s="1"/>
      <c r="D195" s="1"/>
      <c r="E195" s="27"/>
      <c r="F195" s="1"/>
      <c r="G195" s="1"/>
      <c r="H195" s="1"/>
      <c r="I195" s="211"/>
      <c r="J195" s="212"/>
      <c r="K195" s="218"/>
      <c r="L195" s="218"/>
      <c r="M195" s="218"/>
      <c r="N195" s="218"/>
      <c r="O195" s="218"/>
      <c r="P195" s="218"/>
      <c r="Q195" s="218"/>
      <c r="R195" s="218"/>
      <c r="S195" s="218"/>
      <c r="T195" s="218"/>
      <c r="U195" s="218"/>
      <c r="V195" s="218"/>
      <c r="W195" s="218"/>
      <c r="X195" s="218"/>
      <c r="Y195" s="218"/>
      <c r="Z195" s="218"/>
      <c r="AA195" s="227"/>
      <c r="AB195" s="8"/>
      <c r="AC195" s="8"/>
      <c r="AD195" s="8"/>
      <c r="AE195" s="8"/>
      <c r="AF195" s="8"/>
    </row>
    <row r="196" ht="15.75" customHeight="1">
      <c r="A196" s="1"/>
      <c r="B196" s="1"/>
      <c r="C196" s="1"/>
      <c r="D196" s="1"/>
      <c r="E196" s="27"/>
      <c r="F196" s="1"/>
      <c r="G196" s="1"/>
      <c r="H196" s="1"/>
      <c r="I196" s="211"/>
      <c r="J196" s="212"/>
      <c r="K196" s="218"/>
      <c r="L196" s="218"/>
      <c r="M196" s="218"/>
      <c r="N196" s="218"/>
      <c r="O196" s="218"/>
      <c r="P196" s="218"/>
      <c r="Q196" s="218"/>
      <c r="R196" s="218"/>
      <c r="S196" s="218"/>
      <c r="T196" s="218"/>
      <c r="U196" s="218"/>
      <c r="V196" s="218"/>
      <c r="W196" s="218"/>
      <c r="X196" s="218"/>
      <c r="Y196" s="218"/>
      <c r="Z196" s="218"/>
      <c r="AA196" s="227"/>
      <c r="AB196" s="8"/>
      <c r="AC196" s="8"/>
      <c r="AD196" s="8"/>
      <c r="AE196" s="8"/>
      <c r="AF196" s="8"/>
    </row>
    <row r="197" ht="15.75" customHeight="1">
      <c r="A197" s="1"/>
      <c r="B197" s="1"/>
      <c r="C197" s="1"/>
      <c r="D197" s="1"/>
      <c r="E197" s="27"/>
      <c r="F197" s="1"/>
      <c r="G197" s="1"/>
      <c r="H197" s="1"/>
      <c r="I197" s="211"/>
      <c r="J197" s="212"/>
      <c r="K197" s="218"/>
      <c r="L197" s="218"/>
      <c r="M197" s="218"/>
      <c r="N197" s="218"/>
      <c r="O197" s="218"/>
      <c r="P197" s="218"/>
      <c r="Q197" s="218"/>
      <c r="R197" s="218"/>
      <c r="S197" s="218"/>
      <c r="T197" s="218"/>
      <c r="U197" s="218"/>
      <c r="V197" s="218"/>
      <c r="W197" s="218"/>
      <c r="X197" s="218"/>
      <c r="Y197" s="218"/>
      <c r="Z197" s="218"/>
      <c r="AA197" s="227"/>
      <c r="AB197" s="8"/>
      <c r="AC197" s="8"/>
      <c r="AD197" s="8"/>
      <c r="AE197" s="8"/>
      <c r="AF197" s="8"/>
    </row>
    <row r="198" ht="15.75" customHeight="1">
      <c r="A198" s="1"/>
      <c r="B198" s="1"/>
      <c r="C198" s="1"/>
      <c r="D198" s="1"/>
      <c r="E198" s="27"/>
      <c r="F198" s="1"/>
      <c r="G198" s="1"/>
      <c r="H198" s="1"/>
      <c r="I198" s="211"/>
      <c r="J198" s="212"/>
      <c r="K198" s="218"/>
      <c r="L198" s="218"/>
      <c r="M198" s="218"/>
      <c r="N198" s="218"/>
      <c r="O198" s="218"/>
      <c r="P198" s="218"/>
      <c r="Q198" s="218"/>
      <c r="R198" s="218"/>
      <c r="S198" s="218"/>
      <c r="T198" s="218"/>
      <c r="U198" s="218"/>
      <c r="V198" s="218"/>
      <c r="W198" s="218"/>
      <c r="X198" s="218"/>
      <c r="Y198" s="218"/>
      <c r="Z198" s="218"/>
      <c r="AA198" s="227"/>
      <c r="AB198" s="8"/>
      <c r="AC198" s="8"/>
      <c r="AD198" s="8"/>
      <c r="AE198" s="8"/>
      <c r="AF198" s="8"/>
    </row>
    <row r="199" ht="15.75" customHeight="1">
      <c r="A199" s="1"/>
      <c r="B199" s="1"/>
      <c r="C199" s="1"/>
      <c r="D199" s="1"/>
      <c r="E199" s="27"/>
      <c r="F199" s="1"/>
      <c r="G199" s="1"/>
      <c r="H199" s="1"/>
      <c r="I199" s="211"/>
      <c r="J199" s="212"/>
      <c r="K199" s="218"/>
      <c r="L199" s="218"/>
      <c r="M199" s="218"/>
      <c r="N199" s="218"/>
      <c r="O199" s="218"/>
      <c r="P199" s="218"/>
      <c r="Q199" s="218"/>
      <c r="R199" s="218"/>
      <c r="S199" s="218"/>
      <c r="T199" s="218"/>
      <c r="U199" s="218"/>
      <c r="V199" s="218"/>
      <c r="W199" s="218"/>
      <c r="X199" s="218"/>
      <c r="Y199" s="218"/>
      <c r="Z199" s="218"/>
      <c r="AA199" s="227"/>
      <c r="AB199" s="8"/>
      <c r="AC199" s="8"/>
      <c r="AD199" s="8"/>
      <c r="AE199" s="8"/>
      <c r="AF199" s="8"/>
    </row>
    <row r="200" ht="15.75" customHeight="1">
      <c r="A200" s="1"/>
      <c r="B200" s="1"/>
      <c r="C200" s="1"/>
      <c r="D200" s="1"/>
      <c r="E200" s="27"/>
      <c r="F200" s="1"/>
      <c r="G200" s="1"/>
      <c r="H200" s="1"/>
      <c r="I200" s="211"/>
      <c r="J200" s="212"/>
      <c r="K200" s="218"/>
      <c r="L200" s="218"/>
      <c r="M200" s="218"/>
      <c r="N200" s="218"/>
      <c r="O200" s="218"/>
      <c r="P200" s="218"/>
      <c r="Q200" s="218"/>
      <c r="R200" s="218"/>
      <c r="S200" s="218"/>
      <c r="T200" s="218"/>
      <c r="U200" s="218"/>
      <c r="V200" s="218"/>
      <c r="W200" s="218"/>
      <c r="X200" s="218"/>
      <c r="Y200" s="218"/>
      <c r="Z200" s="218"/>
      <c r="AA200" s="227"/>
      <c r="AB200" s="8"/>
      <c r="AC200" s="8"/>
      <c r="AD200" s="8"/>
      <c r="AE200" s="8"/>
      <c r="AF200" s="8"/>
    </row>
    <row r="201" ht="15.75" customHeight="1">
      <c r="A201" s="1"/>
      <c r="B201" s="1"/>
      <c r="C201" s="1"/>
      <c r="D201" s="1"/>
      <c r="E201" s="27"/>
      <c r="F201" s="1"/>
      <c r="G201" s="1"/>
      <c r="H201" s="1"/>
      <c r="I201" s="211"/>
      <c r="J201" s="212"/>
      <c r="K201" s="218"/>
      <c r="L201" s="218"/>
      <c r="M201" s="218"/>
      <c r="N201" s="218"/>
      <c r="O201" s="218"/>
      <c r="P201" s="218"/>
      <c r="Q201" s="218"/>
      <c r="R201" s="218"/>
      <c r="S201" s="218"/>
      <c r="T201" s="218"/>
      <c r="U201" s="218"/>
      <c r="V201" s="218"/>
      <c r="W201" s="218"/>
      <c r="X201" s="218"/>
      <c r="Y201" s="218"/>
      <c r="Z201" s="218"/>
      <c r="AA201" s="227"/>
      <c r="AB201" s="8"/>
      <c r="AC201" s="8"/>
      <c r="AD201" s="8"/>
      <c r="AE201" s="8"/>
      <c r="AF201" s="8"/>
    </row>
    <row r="202" ht="15.75" customHeight="1">
      <c r="A202" s="1"/>
      <c r="B202" s="1"/>
      <c r="C202" s="1"/>
      <c r="D202" s="1"/>
      <c r="E202" s="27"/>
      <c r="F202" s="1"/>
      <c r="G202" s="1"/>
      <c r="H202" s="1"/>
      <c r="I202" s="211"/>
      <c r="J202" s="212"/>
      <c r="K202" s="218"/>
      <c r="L202" s="218"/>
      <c r="M202" s="218"/>
      <c r="N202" s="218"/>
      <c r="O202" s="218"/>
      <c r="P202" s="218"/>
      <c r="Q202" s="218"/>
      <c r="R202" s="218"/>
      <c r="S202" s="218"/>
      <c r="T202" s="218"/>
      <c r="U202" s="218"/>
      <c r="V202" s="218"/>
      <c r="W202" s="218"/>
      <c r="X202" s="218"/>
      <c r="Y202" s="218"/>
      <c r="Z202" s="218"/>
      <c r="AA202" s="227"/>
      <c r="AB202" s="8"/>
      <c r="AC202" s="8"/>
      <c r="AD202" s="8"/>
      <c r="AE202" s="8"/>
      <c r="AF202" s="8"/>
    </row>
    <row r="203" ht="15.75" customHeight="1">
      <c r="A203" s="1"/>
      <c r="B203" s="1"/>
      <c r="C203" s="1"/>
      <c r="D203" s="1"/>
      <c r="E203" s="27"/>
      <c r="F203" s="1"/>
      <c r="G203" s="1"/>
      <c r="H203" s="1"/>
      <c r="I203" s="211"/>
      <c r="J203" s="212"/>
      <c r="K203" s="218"/>
      <c r="L203" s="218"/>
      <c r="M203" s="218"/>
      <c r="N203" s="218"/>
      <c r="O203" s="218"/>
      <c r="P203" s="218"/>
      <c r="Q203" s="218"/>
      <c r="R203" s="218"/>
      <c r="S203" s="218"/>
      <c r="T203" s="218"/>
      <c r="U203" s="218"/>
      <c r="V203" s="218"/>
      <c r="W203" s="218"/>
      <c r="X203" s="218"/>
      <c r="Y203" s="218"/>
      <c r="Z203" s="218"/>
      <c r="AA203" s="227"/>
      <c r="AB203" s="8"/>
      <c r="AC203" s="8"/>
      <c r="AD203" s="8"/>
      <c r="AE203" s="8"/>
      <c r="AF203" s="8"/>
    </row>
    <row r="204" ht="15.75" customHeight="1">
      <c r="A204" s="1"/>
      <c r="B204" s="1"/>
      <c r="C204" s="1"/>
      <c r="D204" s="1"/>
      <c r="E204" s="27"/>
      <c r="F204" s="1"/>
      <c r="G204" s="1"/>
      <c r="H204" s="1"/>
      <c r="I204" s="211"/>
      <c r="J204" s="212"/>
      <c r="K204" s="218"/>
      <c r="L204" s="218"/>
      <c r="M204" s="218"/>
      <c r="N204" s="218"/>
      <c r="O204" s="218"/>
      <c r="P204" s="218"/>
      <c r="Q204" s="218"/>
      <c r="R204" s="218"/>
      <c r="S204" s="218"/>
      <c r="T204" s="218"/>
      <c r="U204" s="218"/>
      <c r="V204" s="218"/>
      <c r="W204" s="218"/>
      <c r="X204" s="218"/>
      <c r="Y204" s="218"/>
      <c r="Z204" s="218"/>
      <c r="AA204" s="227"/>
      <c r="AB204" s="8"/>
      <c r="AC204" s="8"/>
      <c r="AD204" s="8"/>
      <c r="AE204" s="8"/>
      <c r="AF204" s="8"/>
    </row>
    <row r="205" ht="15.75" customHeight="1">
      <c r="A205" s="1"/>
      <c r="B205" s="1"/>
      <c r="C205" s="1"/>
      <c r="D205" s="1"/>
      <c r="E205" s="27"/>
      <c r="F205" s="1"/>
      <c r="G205" s="1"/>
      <c r="H205" s="1"/>
      <c r="I205" s="211"/>
      <c r="J205" s="212"/>
      <c r="K205" s="218"/>
      <c r="L205" s="218"/>
      <c r="M205" s="218"/>
      <c r="N205" s="218"/>
      <c r="O205" s="218"/>
      <c r="P205" s="218"/>
      <c r="Q205" s="218"/>
      <c r="R205" s="218"/>
      <c r="S205" s="218"/>
      <c r="T205" s="218"/>
      <c r="U205" s="218"/>
      <c r="V205" s="218"/>
      <c r="W205" s="218"/>
      <c r="X205" s="218"/>
      <c r="Y205" s="218"/>
      <c r="Z205" s="218"/>
      <c r="AA205" s="227"/>
      <c r="AB205" s="8"/>
      <c r="AC205" s="8"/>
      <c r="AD205" s="8"/>
      <c r="AE205" s="8"/>
      <c r="AF205" s="8"/>
    </row>
    <row r="206" ht="15.75" customHeight="1">
      <c r="A206" s="1"/>
      <c r="B206" s="1"/>
      <c r="C206" s="1"/>
      <c r="D206" s="1"/>
      <c r="E206" s="27"/>
      <c r="F206" s="1"/>
      <c r="G206" s="1"/>
      <c r="H206" s="1"/>
      <c r="I206" s="211"/>
      <c r="J206" s="212"/>
      <c r="K206" s="218"/>
      <c r="L206" s="218"/>
      <c r="M206" s="218"/>
      <c r="N206" s="218"/>
      <c r="O206" s="218"/>
      <c r="P206" s="218"/>
      <c r="Q206" s="218"/>
      <c r="R206" s="218"/>
      <c r="S206" s="218"/>
      <c r="T206" s="218"/>
      <c r="U206" s="218"/>
      <c r="V206" s="218"/>
      <c r="W206" s="218"/>
      <c r="X206" s="218"/>
      <c r="Y206" s="218"/>
      <c r="Z206" s="218"/>
      <c r="AA206" s="227"/>
      <c r="AB206" s="8"/>
      <c r="AC206" s="8"/>
      <c r="AD206" s="8"/>
      <c r="AE206" s="8"/>
      <c r="AF206" s="8"/>
    </row>
    <row r="207" ht="15.75" customHeight="1">
      <c r="A207" s="1"/>
      <c r="B207" s="1"/>
      <c r="C207" s="1"/>
      <c r="D207" s="1"/>
      <c r="E207" s="27"/>
      <c r="F207" s="1"/>
      <c r="G207" s="1"/>
      <c r="H207" s="1"/>
      <c r="I207" s="211"/>
      <c r="J207" s="212"/>
      <c r="K207" s="218"/>
      <c r="L207" s="218"/>
      <c r="M207" s="218"/>
      <c r="N207" s="218"/>
      <c r="O207" s="218"/>
      <c r="P207" s="218"/>
      <c r="Q207" s="218"/>
      <c r="R207" s="218"/>
      <c r="S207" s="218"/>
      <c r="T207" s="218"/>
      <c r="U207" s="218"/>
      <c r="V207" s="218"/>
      <c r="W207" s="218"/>
      <c r="X207" s="218"/>
      <c r="Y207" s="218"/>
      <c r="Z207" s="218"/>
      <c r="AA207" s="227"/>
      <c r="AB207" s="8"/>
      <c r="AC207" s="8"/>
      <c r="AD207" s="8"/>
      <c r="AE207" s="8"/>
      <c r="AF207" s="8"/>
    </row>
    <row r="208" ht="15.75" customHeight="1">
      <c r="A208" s="1"/>
      <c r="B208" s="1"/>
      <c r="C208" s="1"/>
      <c r="D208" s="1"/>
      <c r="E208" s="27"/>
      <c r="F208" s="1"/>
      <c r="G208" s="1"/>
      <c r="H208" s="1"/>
      <c r="I208" s="211"/>
      <c r="J208" s="212"/>
      <c r="K208" s="218"/>
      <c r="L208" s="218"/>
      <c r="M208" s="218"/>
      <c r="N208" s="218"/>
      <c r="O208" s="218"/>
      <c r="P208" s="218"/>
      <c r="Q208" s="218"/>
      <c r="R208" s="218"/>
      <c r="S208" s="218"/>
      <c r="T208" s="218"/>
      <c r="U208" s="218"/>
      <c r="V208" s="218"/>
      <c r="W208" s="218"/>
      <c r="X208" s="218"/>
      <c r="Y208" s="218"/>
      <c r="Z208" s="218"/>
      <c r="AA208" s="227"/>
      <c r="AB208" s="8"/>
      <c r="AC208" s="8"/>
      <c r="AD208" s="8"/>
      <c r="AE208" s="8"/>
      <c r="AF208" s="8"/>
    </row>
    <row r="209" ht="15.75" customHeight="1">
      <c r="A209" s="1"/>
      <c r="B209" s="1"/>
      <c r="C209" s="1"/>
      <c r="D209" s="1"/>
      <c r="E209" s="27"/>
      <c r="F209" s="1"/>
      <c r="G209" s="1"/>
      <c r="H209" s="1"/>
      <c r="I209" s="211"/>
      <c r="J209" s="212"/>
      <c r="K209" s="218"/>
      <c r="L209" s="218"/>
      <c r="M209" s="218"/>
      <c r="N209" s="218"/>
      <c r="O209" s="218"/>
      <c r="P209" s="218"/>
      <c r="Q209" s="218"/>
      <c r="R209" s="218"/>
      <c r="S209" s="218"/>
      <c r="T209" s="218"/>
      <c r="U209" s="218"/>
      <c r="V209" s="218"/>
      <c r="W209" s="218"/>
      <c r="X209" s="218"/>
      <c r="Y209" s="218"/>
      <c r="Z209" s="218"/>
      <c r="AA209" s="227"/>
      <c r="AB209" s="8"/>
      <c r="AC209" s="8"/>
      <c r="AD209" s="8"/>
      <c r="AE209" s="8"/>
      <c r="AF209" s="8"/>
    </row>
    <row r="210" ht="15.75" customHeight="1">
      <c r="A210" s="1"/>
      <c r="B210" s="1"/>
      <c r="C210" s="1"/>
      <c r="D210" s="1"/>
      <c r="E210" s="27"/>
      <c r="F210" s="1"/>
      <c r="G210" s="1"/>
      <c r="H210" s="1"/>
      <c r="I210" s="211"/>
      <c r="J210" s="212"/>
      <c r="K210" s="218"/>
      <c r="L210" s="218"/>
      <c r="M210" s="218"/>
      <c r="N210" s="218"/>
      <c r="O210" s="218"/>
      <c r="P210" s="218"/>
      <c r="Q210" s="218"/>
      <c r="R210" s="218"/>
      <c r="S210" s="218"/>
      <c r="T210" s="218"/>
      <c r="U210" s="218"/>
      <c r="V210" s="218"/>
      <c r="W210" s="218"/>
      <c r="X210" s="218"/>
      <c r="Y210" s="218"/>
      <c r="Z210" s="218"/>
      <c r="AA210" s="227"/>
      <c r="AB210" s="8"/>
      <c r="AC210" s="8"/>
      <c r="AD210" s="8"/>
      <c r="AE210" s="8"/>
      <c r="AF210" s="8"/>
    </row>
    <row r="211" ht="15.75" customHeight="1">
      <c r="A211" s="1"/>
      <c r="B211" s="1"/>
      <c r="C211" s="1"/>
      <c r="D211" s="1"/>
      <c r="E211" s="27"/>
      <c r="F211" s="1"/>
      <c r="G211" s="1"/>
      <c r="H211" s="1"/>
      <c r="I211" s="211"/>
      <c r="J211" s="212"/>
      <c r="K211" s="218"/>
      <c r="L211" s="218"/>
      <c r="M211" s="218"/>
      <c r="N211" s="218"/>
      <c r="O211" s="218"/>
      <c r="P211" s="218"/>
      <c r="Q211" s="218"/>
      <c r="R211" s="218"/>
      <c r="S211" s="218"/>
      <c r="T211" s="218"/>
      <c r="U211" s="218"/>
      <c r="V211" s="218"/>
      <c r="W211" s="218"/>
      <c r="X211" s="218"/>
      <c r="Y211" s="218"/>
      <c r="Z211" s="218"/>
      <c r="AA211" s="227"/>
      <c r="AB211" s="8"/>
      <c r="AC211" s="8"/>
      <c r="AD211" s="8"/>
      <c r="AE211" s="8"/>
      <c r="AF211" s="8"/>
    </row>
    <row r="212" ht="15.75" customHeight="1">
      <c r="A212" s="1"/>
      <c r="B212" s="1"/>
      <c r="C212" s="1"/>
      <c r="D212" s="1"/>
      <c r="E212" s="27"/>
      <c r="F212" s="1"/>
      <c r="G212" s="1"/>
      <c r="H212" s="1"/>
      <c r="I212" s="211"/>
      <c r="J212" s="212"/>
      <c r="K212" s="218"/>
      <c r="L212" s="218"/>
      <c r="M212" s="218"/>
      <c r="N212" s="218"/>
      <c r="O212" s="218"/>
      <c r="P212" s="218"/>
      <c r="Q212" s="218"/>
      <c r="R212" s="218"/>
      <c r="S212" s="218"/>
      <c r="T212" s="218"/>
      <c r="U212" s="218"/>
      <c r="V212" s="218"/>
      <c r="W212" s="218"/>
      <c r="X212" s="218"/>
      <c r="Y212" s="218"/>
      <c r="Z212" s="218"/>
      <c r="AA212" s="227"/>
      <c r="AB212" s="8"/>
      <c r="AC212" s="8"/>
      <c r="AD212" s="8"/>
      <c r="AE212" s="8"/>
      <c r="AF212" s="8"/>
    </row>
    <row r="213" ht="15.75" customHeight="1">
      <c r="A213" s="1"/>
      <c r="B213" s="1"/>
      <c r="C213" s="1"/>
      <c r="D213" s="1"/>
      <c r="E213" s="27"/>
      <c r="F213" s="1"/>
      <c r="G213" s="1"/>
      <c r="H213" s="1"/>
      <c r="I213" s="211"/>
      <c r="J213" s="212"/>
      <c r="K213" s="218"/>
      <c r="L213" s="218"/>
      <c r="M213" s="218"/>
      <c r="N213" s="218"/>
      <c r="O213" s="218"/>
      <c r="P213" s="218"/>
      <c r="Q213" s="218"/>
      <c r="R213" s="218"/>
      <c r="S213" s="218"/>
      <c r="T213" s="218"/>
      <c r="U213" s="218"/>
      <c r="V213" s="218"/>
      <c r="W213" s="218"/>
      <c r="X213" s="218"/>
      <c r="Y213" s="218"/>
      <c r="Z213" s="218"/>
      <c r="AA213" s="227"/>
      <c r="AB213" s="8"/>
      <c r="AC213" s="8"/>
      <c r="AD213" s="8"/>
      <c r="AE213" s="8"/>
      <c r="AF213" s="8"/>
    </row>
    <row r="214" ht="15.75" customHeight="1">
      <c r="A214" s="1"/>
      <c r="B214" s="1"/>
      <c r="C214" s="1"/>
      <c r="D214" s="1"/>
      <c r="E214" s="27"/>
      <c r="F214" s="1"/>
      <c r="G214" s="1"/>
      <c r="H214" s="1"/>
      <c r="I214" s="211"/>
      <c r="J214" s="212"/>
      <c r="K214" s="218"/>
      <c r="L214" s="218"/>
      <c r="M214" s="218"/>
      <c r="N214" s="218"/>
      <c r="O214" s="218"/>
      <c r="P214" s="218"/>
      <c r="Q214" s="218"/>
      <c r="R214" s="218"/>
      <c r="S214" s="218"/>
      <c r="T214" s="218"/>
      <c r="U214" s="218"/>
      <c r="V214" s="218"/>
      <c r="W214" s="218"/>
      <c r="X214" s="218"/>
      <c r="Y214" s="218"/>
      <c r="Z214" s="218"/>
      <c r="AA214" s="227"/>
      <c r="AB214" s="8"/>
      <c r="AC214" s="8"/>
      <c r="AD214" s="8"/>
      <c r="AE214" s="8"/>
      <c r="AF214" s="8"/>
    </row>
    <row r="215" ht="15.75" customHeight="1">
      <c r="A215" s="1"/>
      <c r="B215" s="1"/>
      <c r="C215" s="1"/>
      <c r="D215" s="1"/>
      <c r="E215" s="27"/>
      <c r="F215" s="1"/>
      <c r="G215" s="1"/>
      <c r="H215" s="1"/>
      <c r="I215" s="211"/>
      <c r="J215" s="212"/>
      <c r="K215" s="218"/>
      <c r="L215" s="218"/>
      <c r="M215" s="218"/>
      <c r="N215" s="218"/>
      <c r="O215" s="218"/>
      <c r="P215" s="218"/>
      <c r="Q215" s="218"/>
      <c r="R215" s="218"/>
      <c r="S215" s="218"/>
      <c r="T215" s="218"/>
      <c r="U215" s="218"/>
      <c r="V215" s="218"/>
      <c r="W215" s="218"/>
      <c r="X215" s="218"/>
      <c r="Y215" s="218"/>
      <c r="Z215" s="218"/>
      <c r="AA215" s="227"/>
      <c r="AB215" s="8"/>
      <c r="AC215" s="8"/>
      <c r="AD215" s="8"/>
      <c r="AE215" s="8"/>
      <c r="AF215" s="8"/>
    </row>
    <row r="216" ht="15.75" customHeight="1">
      <c r="A216" s="1"/>
      <c r="B216" s="1"/>
      <c r="C216" s="1"/>
      <c r="D216" s="1"/>
      <c r="E216" s="27"/>
      <c r="F216" s="1"/>
      <c r="G216" s="1"/>
      <c r="H216" s="1"/>
      <c r="I216" s="211"/>
      <c r="J216" s="212"/>
      <c r="K216" s="218"/>
      <c r="L216" s="218"/>
      <c r="M216" s="218"/>
      <c r="N216" s="218"/>
      <c r="O216" s="218"/>
      <c r="P216" s="218"/>
      <c r="Q216" s="218"/>
      <c r="R216" s="218"/>
      <c r="S216" s="218"/>
      <c r="T216" s="218"/>
      <c r="U216" s="218"/>
      <c r="V216" s="218"/>
      <c r="W216" s="218"/>
      <c r="X216" s="218"/>
      <c r="Y216" s="218"/>
      <c r="Z216" s="218"/>
      <c r="AA216" s="227"/>
      <c r="AB216" s="8"/>
      <c r="AC216" s="8"/>
      <c r="AD216" s="8"/>
      <c r="AE216" s="8"/>
      <c r="AF216" s="8"/>
    </row>
    <row r="217" ht="15.75" customHeight="1">
      <c r="A217" s="1"/>
      <c r="B217" s="1"/>
      <c r="C217" s="1"/>
      <c r="D217" s="1"/>
      <c r="E217" s="27"/>
      <c r="F217" s="1"/>
      <c r="G217" s="1"/>
      <c r="H217" s="1"/>
      <c r="I217" s="211"/>
      <c r="J217" s="212"/>
      <c r="K217" s="218"/>
      <c r="L217" s="218"/>
      <c r="M217" s="218"/>
      <c r="N217" s="218"/>
      <c r="O217" s="218"/>
      <c r="P217" s="218"/>
      <c r="Q217" s="218"/>
      <c r="R217" s="218"/>
      <c r="S217" s="218"/>
      <c r="T217" s="218"/>
      <c r="U217" s="218"/>
      <c r="V217" s="218"/>
      <c r="W217" s="218"/>
      <c r="X217" s="218"/>
      <c r="Y217" s="218"/>
      <c r="Z217" s="218"/>
      <c r="AA217" s="227"/>
      <c r="AB217" s="8"/>
      <c r="AC217" s="8"/>
      <c r="AD217" s="8"/>
      <c r="AE217" s="8"/>
      <c r="AF217" s="8"/>
    </row>
    <row r="218" ht="15.75" customHeight="1">
      <c r="A218" s="1"/>
      <c r="B218" s="1"/>
      <c r="C218" s="1"/>
      <c r="D218" s="1"/>
      <c r="E218" s="27"/>
      <c r="F218" s="1"/>
      <c r="G218" s="1"/>
      <c r="H218" s="1"/>
      <c r="I218" s="211"/>
      <c r="J218" s="212"/>
      <c r="K218" s="218"/>
      <c r="L218" s="218"/>
      <c r="M218" s="218"/>
      <c r="N218" s="218"/>
      <c r="O218" s="218"/>
      <c r="P218" s="218"/>
      <c r="Q218" s="218"/>
      <c r="R218" s="218"/>
      <c r="S218" s="218"/>
      <c r="T218" s="218"/>
      <c r="U218" s="218"/>
      <c r="V218" s="218"/>
      <c r="W218" s="218"/>
      <c r="X218" s="218"/>
      <c r="Y218" s="218"/>
      <c r="Z218" s="218"/>
      <c r="AA218" s="227"/>
      <c r="AB218" s="8"/>
      <c r="AC218" s="8"/>
      <c r="AD218" s="8"/>
      <c r="AE218" s="8"/>
      <c r="AF218" s="8"/>
    </row>
    <row r="219" ht="15.75" customHeight="1">
      <c r="A219" s="1"/>
      <c r="B219" s="1"/>
      <c r="C219" s="1"/>
      <c r="D219" s="1"/>
      <c r="E219" s="27"/>
      <c r="F219" s="1"/>
      <c r="G219" s="1"/>
      <c r="H219" s="1"/>
      <c r="I219" s="211"/>
      <c r="J219" s="212"/>
      <c r="K219" s="218"/>
      <c r="L219" s="218"/>
      <c r="M219" s="218"/>
      <c r="N219" s="218"/>
      <c r="O219" s="218"/>
      <c r="P219" s="218"/>
      <c r="Q219" s="218"/>
      <c r="R219" s="218"/>
      <c r="S219" s="218"/>
      <c r="T219" s="218"/>
      <c r="U219" s="218"/>
      <c r="V219" s="218"/>
      <c r="W219" s="218"/>
      <c r="X219" s="218"/>
      <c r="Y219" s="218"/>
      <c r="Z219" s="218"/>
      <c r="AA219" s="227"/>
      <c r="AB219" s="8"/>
      <c r="AC219" s="8"/>
      <c r="AD219" s="8"/>
      <c r="AE219" s="8"/>
      <c r="AF219" s="8"/>
    </row>
    <row r="220" ht="15.75" customHeight="1">
      <c r="A220" s="1"/>
      <c r="B220" s="1"/>
      <c r="C220" s="1"/>
      <c r="D220" s="1"/>
      <c r="E220" s="27"/>
      <c r="F220" s="1"/>
      <c r="G220" s="1"/>
      <c r="H220" s="1"/>
      <c r="I220" s="211"/>
      <c r="J220" s="212"/>
      <c r="K220" s="218"/>
      <c r="L220" s="218"/>
      <c r="M220" s="218"/>
      <c r="N220" s="218"/>
      <c r="O220" s="218"/>
      <c r="P220" s="218"/>
      <c r="Q220" s="218"/>
      <c r="R220" s="218"/>
      <c r="S220" s="218"/>
      <c r="T220" s="218"/>
      <c r="U220" s="218"/>
      <c r="V220" s="218"/>
      <c r="W220" s="218"/>
      <c r="X220" s="218"/>
      <c r="Y220" s="218"/>
      <c r="Z220" s="218"/>
      <c r="AA220" s="227"/>
      <c r="AB220" s="8"/>
      <c r="AC220" s="8"/>
      <c r="AD220" s="8"/>
      <c r="AE220" s="8"/>
      <c r="AF220" s="8"/>
    </row>
    <row r="221" ht="15.75" customHeight="1">
      <c r="A221" s="1"/>
      <c r="B221" s="1"/>
      <c r="C221" s="1"/>
      <c r="D221" s="1"/>
      <c r="E221" s="27"/>
      <c r="F221" s="1"/>
      <c r="G221" s="1"/>
      <c r="H221" s="1"/>
      <c r="I221" s="211"/>
      <c r="J221" s="212"/>
      <c r="K221" s="218"/>
      <c r="L221" s="218"/>
      <c r="M221" s="218"/>
      <c r="N221" s="218"/>
      <c r="O221" s="218"/>
      <c r="P221" s="218"/>
      <c r="Q221" s="218"/>
      <c r="R221" s="218"/>
      <c r="S221" s="218"/>
      <c r="T221" s="218"/>
      <c r="U221" s="218"/>
      <c r="V221" s="218"/>
      <c r="W221" s="218"/>
      <c r="X221" s="218"/>
      <c r="Y221" s="218"/>
      <c r="Z221" s="218"/>
      <c r="AA221" s="227"/>
      <c r="AB221" s="8"/>
      <c r="AC221" s="8"/>
      <c r="AD221" s="8"/>
      <c r="AE221" s="8"/>
      <c r="AF221" s="8"/>
    </row>
    <row r="222" ht="15.75" customHeight="1">
      <c r="A222" s="1"/>
      <c r="B222" s="1"/>
      <c r="C222" s="1"/>
      <c r="D222" s="1"/>
      <c r="E222" s="27"/>
      <c r="F222" s="1"/>
      <c r="G222" s="1"/>
      <c r="H222" s="1"/>
      <c r="I222" s="211"/>
      <c r="J222" s="212"/>
      <c r="K222" s="218"/>
      <c r="L222" s="218"/>
      <c r="M222" s="218"/>
      <c r="N222" s="218"/>
      <c r="O222" s="218"/>
      <c r="P222" s="218"/>
      <c r="Q222" s="218"/>
      <c r="R222" s="218"/>
      <c r="S222" s="218"/>
      <c r="T222" s="218"/>
      <c r="U222" s="218"/>
      <c r="V222" s="218"/>
      <c r="W222" s="218"/>
      <c r="X222" s="218"/>
      <c r="Y222" s="218"/>
      <c r="Z222" s="218"/>
      <c r="AA222" s="227"/>
      <c r="AB222" s="8"/>
      <c r="AC222" s="8"/>
      <c r="AD222" s="8"/>
      <c r="AE222" s="8"/>
      <c r="AF222" s="8"/>
    </row>
    <row r="223" ht="15.75" customHeight="1">
      <c r="A223" s="1"/>
      <c r="B223" s="1"/>
      <c r="C223" s="1"/>
      <c r="D223" s="1"/>
      <c r="E223" s="27"/>
      <c r="F223" s="1"/>
      <c r="G223" s="1"/>
      <c r="H223" s="1"/>
      <c r="I223" s="211"/>
      <c r="J223" s="212"/>
      <c r="K223" s="218"/>
      <c r="L223" s="218"/>
      <c r="M223" s="218"/>
      <c r="N223" s="218"/>
      <c r="O223" s="218"/>
      <c r="P223" s="218"/>
      <c r="Q223" s="218"/>
      <c r="R223" s="218"/>
      <c r="S223" s="218"/>
      <c r="T223" s="218"/>
      <c r="U223" s="218"/>
      <c r="V223" s="218"/>
      <c r="W223" s="218"/>
      <c r="X223" s="218"/>
      <c r="Y223" s="218"/>
      <c r="Z223" s="218"/>
      <c r="AA223" s="227"/>
      <c r="AB223" s="8"/>
      <c r="AC223" s="8"/>
      <c r="AD223" s="8"/>
      <c r="AE223" s="8"/>
      <c r="AF223" s="8"/>
    </row>
    <row r="224" ht="15.75" customHeight="1">
      <c r="A224" s="1"/>
      <c r="B224" s="1"/>
      <c r="C224" s="1"/>
      <c r="D224" s="1"/>
      <c r="E224" s="27"/>
      <c r="F224" s="1"/>
      <c r="G224" s="1"/>
      <c r="H224" s="1"/>
      <c r="I224" s="211"/>
      <c r="J224" s="212"/>
      <c r="K224" s="218"/>
      <c r="L224" s="218"/>
      <c r="M224" s="218"/>
      <c r="N224" s="218"/>
      <c r="O224" s="218"/>
      <c r="P224" s="218"/>
      <c r="Q224" s="218"/>
      <c r="R224" s="218"/>
      <c r="S224" s="218"/>
      <c r="T224" s="218"/>
      <c r="U224" s="218"/>
      <c r="V224" s="218"/>
      <c r="W224" s="218"/>
      <c r="X224" s="218"/>
      <c r="Y224" s="218"/>
      <c r="Z224" s="218"/>
      <c r="AA224" s="227"/>
      <c r="AB224" s="8"/>
      <c r="AC224" s="8"/>
      <c r="AD224" s="8"/>
      <c r="AE224" s="8"/>
      <c r="AF224" s="8"/>
    </row>
    <row r="225" ht="15.75" customHeight="1">
      <c r="A225" s="1"/>
      <c r="B225" s="1"/>
      <c r="C225" s="1"/>
      <c r="D225" s="1"/>
      <c r="E225" s="27"/>
      <c r="F225" s="1"/>
      <c r="G225" s="1"/>
      <c r="H225" s="1"/>
      <c r="I225" s="211"/>
      <c r="J225" s="212"/>
      <c r="K225" s="218"/>
      <c r="L225" s="218"/>
      <c r="M225" s="218"/>
      <c r="N225" s="218"/>
      <c r="O225" s="218"/>
      <c r="P225" s="218"/>
      <c r="Q225" s="218"/>
      <c r="R225" s="218"/>
      <c r="S225" s="218"/>
      <c r="T225" s="218"/>
      <c r="U225" s="218"/>
      <c r="V225" s="218"/>
      <c r="W225" s="218"/>
      <c r="X225" s="218"/>
      <c r="Y225" s="218"/>
      <c r="Z225" s="218"/>
      <c r="AA225" s="227"/>
      <c r="AB225" s="8"/>
      <c r="AC225" s="8"/>
      <c r="AD225" s="8"/>
      <c r="AE225" s="8"/>
      <c r="AF225" s="8"/>
    </row>
    <row r="226" ht="15.75" customHeight="1">
      <c r="A226" s="1"/>
      <c r="B226" s="1"/>
      <c r="C226" s="1"/>
      <c r="D226" s="1"/>
      <c r="E226" s="27"/>
      <c r="F226" s="1"/>
      <c r="G226" s="1"/>
      <c r="H226" s="1"/>
      <c r="I226" s="211"/>
      <c r="J226" s="212"/>
      <c r="K226" s="218"/>
      <c r="L226" s="218"/>
      <c r="M226" s="218"/>
      <c r="N226" s="218"/>
      <c r="O226" s="218"/>
      <c r="P226" s="218"/>
      <c r="Q226" s="218"/>
      <c r="R226" s="218"/>
      <c r="S226" s="218"/>
      <c r="T226" s="218"/>
      <c r="U226" s="218"/>
      <c r="V226" s="218"/>
      <c r="W226" s="218"/>
      <c r="X226" s="218"/>
      <c r="Y226" s="218"/>
      <c r="Z226" s="218"/>
      <c r="AA226" s="227"/>
      <c r="AB226" s="8"/>
      <c r="AC226" s="8"/>
      <c r="AD226" s="8"/>
      <c r="AE226" s="8"/>
      <c r="AF226" s="8"/>
    </row>
    <row r="227" ht="15.75" customHeight="1">
      <c r="A227" s="1"/>
      <c r="B227" s="1"/>
      <c r="C227" s="1"/>
      <c r="D227" s="1"/>
      <c r="E227" s="27"/>
      <c r="F227" s="1"/>
      <c r="G227" s="1"/>
      <c r="H227" s="1"/>
      <c r="I227" s="211"/>
      <c r="J227" s="212"/>
      <c r="K227" s="218"/>
      <c r="L227" s="218"/>
      <c r="M227" s="218"/>
      <c r="N227" s="218"/>
      <c r="O227" s="218"/>
      <c r="P227" s="218"/>
      <c r="Q227" s="218"/>
      <c r="R227" s="218"/>
      <c r="S227" s="218"/>
      <c r="T227" s="218"/>
      <c r="U227" s="218"/>
      <c r="V227" s="218"/>
      <c r="W227" s="218"/>
      <c r="X227" s="218"/>
      <c r="Y227" s="218"/>
      <c r="Z227" s="218"/>
      <c r="AA227" s="227"/>
      <c r="AB227" s="8"/>
      <c r="AC227" s="8"/>
      <c r="AD227" s="8"/>
      <c r="AE227" s="8"/>
      <c r="AF227" s="8"/>
    </row>
    <row r="228" ht="15.75" customHeight="1">
      <c r="A228" s="1"/>
      <c r="B228" s="1"/>
      <c r="C228" s="1"/>
      <c r="D228" s="1"/>
      <c r="E228" s="27"/>
      <c r="F228" s="1"/>
      <c r="G228" s="1"/>
      <c r="H228" s="1"/>
      <c r="I228" s="211"/>
      <c r="J228" s="212"/>
      <c r="K228" s="218"/>
      <c r="L228" s="218"/>
      <c r="M228" s="218"/>
      <c r="N228" s="218"/>
      <c r="O228" s="218"/>
      <c r="P228" s="218"/>
      <c r="Q228" s="218"/>
      <c r="R228" s="218"/>
      <c r="S228" s="218"/>
      <c r="T228" s="218"/>
      <c r="U228" s="218"/>
      <c r="V228" s="218"/>
      <c r="W228" s="218"/>
      <c r="X228" s="218"/>
      <c r="Y228" s="218"/>
      <c r="Z228" s="218"/>
      <c r="AA228" s="227"/>
      <c r="AB228" s="8"/>
      <c r="AC228" s="8"/>
      <c r="AD228" s="8"/>
      <c r="AE228" s="8"/>
      <c r="AF228" s="8"/>
    </row>
    <row r="229" ht="15.75" customHeight="1">
      <c r="A229" s="1"/>
      <c r="B229" s="1"/>
      <c r="C229" s="1"/>
      <c r="D229" s="1"/>
      <c r="E229" s="27"/>
      <c r="F229" s="1"/>
      <c r="G229" s="1"/>
      <c r="H229" s="1"/>
      <c r="I229" s="211"/>
      <c r="J229" s="212"/>
      <c r="K229" s="218"/>
      <c r="L229" s="218"/>
      <c r="M229" s="218"/>
      <c r="N229" s="218"/>
      <c r="O229" s="218"/>
      <c r="P229" s="218"/>
      <c r="Q229" s="218"/>
      <c r="R229" s="218"/>
      <c r="S229" s="218"/>
      <c r="T229" s="218"/>
      <c r="U229" s="218"/>
      <c r="V229" s="218"/>
      <c r="W229" s="218"/>
      <c r="X229" s="218"/>
      <c r="Y229" s="218"/>
      <c r="Z229" s="218"/>
      <c r="AA229" s="227"/>
      <c r="AB229" s="8"/>
      <c r="AC229" s="8"/>
      <c r="AD229" s="8"/>
      <c r="AE229" s="8"/>
      <c r="AF229" s="8"/>
    </row>
    <row r="230" ht="15.75" customHeight="1">
      <c r="A230" s="1"/>
      <c r="B230" s="1"/>
      <c r="C230" s="1"/>
      <c r="D230" s="1"/>
      <c r="E230" s="27"/>
      <c r="F230" s="1"/>
      <c r="G230" s="1"/>
      <c r="H230" s="1"/>
      <c r="I230" s="211"/>
      <c r="J230" s="212"/>
      <c r="K230" s="218"/>
      <c r="L230" s="218"/>
      <c r="M230" s="218"/>
      <c r="N230" s="218"/>
      <c r="O230" s="218"/>
      <c r="P230" s="218"/>
      <c r="Q230" s="218"/>
      <c r="R230" s="218"/>
      <c r="S230" s="218"/>
      <c r="T230" s="218"/>
      <c r="U230" s="218"/>
      <c r="V230" s="218"/>
      <c r="W230" s="218"/>
      <c r="X230" s="218"/>
      <c r="Y230" s="218"/>
      <c r="Z230" s="218"/>
      <c r="AA230" s="227"/>
      <c r="AB230" s="8"/>
      <c r="AC230" s="8"/>
      <c r="AD230" s="8"/>
      <c r="AE230" s="8"/>
      <c r="AF230" s="8"/>
    </row>
    <row r="231" ht="15.75" customHeight="1">
      <c r="A231" s="1"/>
      <c r="B231" s="1"/>
      <c r="C231" s="1"/>
      <c r="D231" s="1"/>
      <c r="E231" s="27"/>
      <c r="F231" s="1"/>
      <c r="G231" s="1"/>
      <c r="H231" s="1"/>
      <c r="I231" s="211"/>
      <c r="J231" s="212"/>
      <c r="K231" s="218"/>
      <c r="L231" s="218"/>
      <c r="M231" s="218"/>
      <c r="N231" s="218"/>
      <c r="O231" s="218"/>
      <c r="P231" s="218"/>
      <c r="Q231" s="218"/>
      <c r="R231" s="218"/>
      <c r="S231" s="218"/>
      <c r="T231" s="218"/>
      <c r="U231" s="218"/>
      <c r="V231" s="218"/>
      <c r="W231" s="218"/>
      <c r="X231" s="218"/>
      <c r="Y231" s="218"/>
      <c r="Z231" s="218"/>
      <c r="AA231" s="227"/>
      <c r="AB231" s="8"/>
      <c r="AC231" s="8"/>
      <c r="AD231" s="8"/>
      <c r="AE231" s="8"/>
      <c r="AF231" s="8"/>
    </row>
    <row r="232" ht="15.75" customHeight="1">
      <c r="A232" s="1"/>
      <c r="B232" s="1"/>
      <c r="C232" s="1"/>
      <c r="D232" s="1"/>
      <c r="E232" s="27"/>
      <c r="F232" s="1"/>
      <c r="G232" s="1"/>
      <c r="H232" s="1"/>
      <c r="I232" s="211"/>
      <c r="J232" s="212"/>
      <c r="K232" s="218"/>
      <c r="L232" s="218"/>
      <c r="M232" s="218"/>
      <c r="N232" s="218"/>
      <c r="O232" s="218"/>
      <c r="P232" s="218"/>
      <c r="Q232" s="218"/>
      <c r="R232" s="218"/>
      <c r="S232" s="218"/>
      <c r="T232" s="218"/>
      <c r="U232" s="218"/>
      <c r="V232" s="218"/>
      <c r="W232" s="218"/>
      <c r="X232" s="218"/>
      <c r="Y232" s="218"/>
      <c r="Z232" s="218"/>
      <c r="AA232" s="227"/>
      <c r="AB232" s="8"/>
      <c r="AC232" s="8"/>
      <c r="AD232" s="8"/>
      <c r="AE232" s="8"/>
      <c r="AF232" s="8"/>
    </row>
    <row r="233" ht="15.75" customHeight="1">
      <c r="A233" s="1"/>
      <c r="B233" s="1"/>
      <c r="C233" s="1"/>
      <c r="D233" s="1"/>
      <c r="E233" s="27"/>
      <c r="F233" s="1"/>
      <c r="G233" s="1"/>
      <c r="H233" s="1"/>
      <c r="I233" s="211"/>
      <c r="J233" s="212"/>
      <c r="K233" s="218"/>
      <c r="L233" s="218"/>
      <c r="M233" s="218"/>
      <c r="N233" s="218"/>
      <c r="O233" s="218"/>
      <c r="P233" s="218"/>
      <c r="Q233" s="218"/>
      <c r="R233" s="218"/>
      <c r="S233" s="218"/>
      <c r="T233" s="218"/>
      <c r="U233" s="218"/>
      <c r="V233" s="218"/>
      <c r="W233" s="218"/>
      <c r="X233" s="218"/>
      <c r="Y233" s="218"/>
      <c r="Z233" s="218"/>
      <c r="AA233" s="227"/>
      <c r="AB233" s="8"/>
      <c r="AC233" s="8"/>
      <c r="AD233" s="8"/>
      <c r="AE233" s="8"/>
      <c r="AF233" s="8"/>
    </row>
    <row r="234" ht="15.75" customHeight="1">
      <c r="A234" s="1"/>
      <c r="B234" s="1"/>
      <c r="C234" s="1"/>
      <c r="D234" s="1"/>
      <c r="E234" s="27"/>
      <c r="F234" s="1"/>
      <c r="G234" s="1"/>
      <c r="H234" s="1"/>
      <c r="I234" s="211"/>
      <c r="J234" s="212"/>
      <c r="K234" s="218"/>
      <c r="L234" s="218"/>
      <c r="M234" s="218"/>
      <c r="N234" s="218"/>
      <c r="O234" s="218"/>
      <c r="P234" s="218"/>
      <c r="Q234" s="218"/>
      <c r="R234" s="218"/>
      <c r="S234" s="218"/>
      <c r="T234" s="218"/>
      <c r="U234" s="218"/>
      <c r="V234" s="218"/>
      <c r="W234" s="218"/>
      <c r="X234" s="218"/>
      <c r="Y234" s="218"/>
      <c r="Z234" s="218"/>
      <c r="AA234" s="227"/>
      <c r="AB234" s="8"/>
      <c r="AC234" s="8"/>
      <c r="AD234" s="8"/>
      <c r="AE234" s="8"/>
      <c r="AF234" s="8"/>
    </row>
    <row r="235" ht="15.75" customHeight="1">
      <c r="A235" s="1"/>
      <c r="B235" s="1"/>
      <c r="C235" s="1"/>
      <c r="D235" s="1"/>
      <c r="E235" s="27"/>
      <c r="F235" s="1"/>
      <c r="G235" s="1"/>
      <c r="H235" s="1"/>
      <c r="I235" s="211"/>
      <c r="J235" s="212"/>
      <c r="K235" s="218"/>
      <c r="L235" s="218"/>
      <c r="M235" s="218"/>
      <c r="N235" s="218"/>
      <c r="O235" s="218"/>
      <c r="P235" s="218"/>
      <c r="Q235" s="218"/>
      <c r="R235" s="218"/>
      <c r="S235" s="218"/>
      <c r="T235" s="218"/>
      <c r="U235" s="218"/>
      <c r="V235" s="218"/>
      <c r="W235" s="218"/>
      <c r="X235" s="218"/>
      <c r="Y235" s="218"/>
      <c r="Z235" s="218"/>
      <c r="AA235" s="227"/>
      <c r="AB235" s="8"/>
      <c r="AC235" s="8"/>
      <c r="AD235" s="8"/>
      <c r="AE235" s="8"/>
      <c r="AF235" s="8"/>
    </row>
    <row r="236" ht="15.75" customHeight="1">
      <c r="A236" s="1"/>
      <c r="B236" s="1"/>
      <c r="C236" s="1"/>
      <c r="D236" s="1"/>
      <c r="E236" s="27"/>
      <c r="F236" s="1"/>
      <c r="G236" s="1"/>
      <c r="H236" s="1"/>
      <c r="I236" s="211"/>
      <c r="J236" s="212"/>
      <c r="K236" s="218"/>
      <c r="L236" s="218"/>
      <c r="M236" s="218"/>
      <c r="N236" s="218"/>
      <c r="O236" s="218"/>
      <c r="P236" s="218"/>
      <c r="Q236" s="218"/>
      <c r="R236" s="218"/>
      <c r="S236" s="218"/>
      <c r="T236" s="218"/>
      <c r="U236" s="218"/>
      <c r="V236" s="218"/>
      <c r="W236" s="218"/>
      <c r="X236" s="218"/>
      <c r="Y236" s="218"/>
      <c r="Z236" s="218"/>
      <c r="AA236" s="227"/>
      <c r="AB236" s="8"/>
      <c r="AC236" s="8"/>
      <c r="AD236" s="8"/>
      <c r="AE236" s="8"/>
      <c r="AF236" s="8"/>
    </row>
    <row r="237" ht="15.75" customHeight="1">
      <c r="A237" s="1"/>
      <c r="B237" s="1"/>
      <c r="C237" s="1"/>
      <c r="D237" s="1"/>
      <c r="E237" s="27"/>
      <c r="F237" s="1"/>
      <c r="G237" s="1"/>
      <c r="H237" s="1"/>
      <c r="I237" s="211"/>
      <c r="J237" s="212"/>
      <c r="K237" s="218"/>
      <c r="L237" s="218"/>
      <c r="M237" s="218"/>
      <c r="N237" s="218"/>
      <c r="O237" s="218"/>
      <c r="P237" s="218"/>
      <c r="Q237" s="218"/>
      <c r="R237" s="218"/>
      <c r="S237" s="218"/>
      <c r="T237" s="218"/>
      <c r="U237" s="218"/>
      <c r="V237" s="218"/>
      <c r="W237" s="218"/>
      <c r="X237" s="218"/>
      <c r="Y237" s="218"/>
      <c r="Z237" s="218"/>
      <c r="AA237" s="227"/>
      <c r="AB237" s="8"/>
      <c r="AC237" s="8"/>
      <c r="AD237" s="8"/>
      <c r="AE237" s="8"/>
      <c r="AF237" s="8"/>
    </row>
    <row r="238" ht="15.75" customHeight="1">
      <c r="A238" s="1"/>
      <c r="B238" s="1"/>
      <c r="C238" s="1"/>
      <c r="D238" s="1"/>
      <c r="E238" s="27"/>
      <c r="F238" s="1"/>
      <c r="G238" s="1"/>
      <c r="H238" s="1"/>
      <c r="I238" s="211"/>
      <c r="J238" s="212"/>
      <c r="K238" s="218"/>
      <c r="L238" s="218"/>
      <c r="M238" s="218"/>
      <c r="N238" s="218"/>
      <c r="O238" s="218"/>
      <c r="P238" s="218"/>
      <c r="Q238" s="218"/>
      <c r="R238" s="218"/>
      <c r="S238" s="218"/>
      <c r="T238" s="218"/>
      <c r="U238" s="218"/>
      <c r="V238" s="218"/>
      <c r="W238" s="218"/>
      <c r="X238" s="218"/>
      <c r="Y238" s="218"/>
      <c r="Z238" s="218"/>
      <c r="AA238" s="227"/>
      <c r="AB238" s="8"/>
      <c r="AC238" s="8"/>
      <c r="AD238" s="8"/>
      <c r="AE238" s="8"/>
      <c r="AF238" s="8"/>
    </row>
    <row r="239" ht="15.75" customHeight="1">
      <c r="A239" s="1"/>
      <c r="B239" s="1"/>
      <c r="C239" s="1"/>
      <c r="D239" s="1"/>
      <c r="E239" s="27"/>
      <c r="F239" s="1"/>
      <c r="G239" s="1"/>
      <c r="H239" s="1"/>
      <c r="I239" s="211"/>
      <c r="J239" s="212"/>
      <c r="K239" s="218"/>
      <c r="L239" s="218"/>
      <c r="M239" s="218"/>
      <c r="N239" s="218"/>
      <c r="O239" s="218"/>
      <c r="P239" s="218"/>
      <c r="Q239" s="218"/>
      <c r="R239" s="218"/>
      <c r="S239" s="218"/>
      <c r="T239" s="218"/>
      <c r="U239" s="218"/>
      <c r="V239" s="218"/>
      <c r="W239" s="218"/>
      <c r="X239" s="218"/>
      <c r="Y239" s="218"/>
      <c r="Z239" s="218"/>
      <c r="AA239" s="227"/>
      <c r="AB239" s="8"/>
      <c r="AC239" s="8"/>
      <c r="AD239" s="8"/>
      <c r="AE239" s="8"/>
      <c r="AF239" s="8"/>
    </row>
    <row r="240" ht="15.75" customHeight="1">
      <c r="A240" s="1"/>
      <c r="B240" s="1"/>
      <c r="C240" s="1"/>
      <c r="D240" s="1"/>
      <c r="E240" s="27"/>
      <c r="F240" s="1"/>
      <c r="G240" s="1"/>
      <c r="H240" s="1"/>
      <c r="I240" s="211"/>
      <c r="J240" s="212"/>
      <c r="K240" s="218"/>
      <c r="L240" s="218"/>
      <c r="M240" s="218"/>
      <c r="N240" s="218"/>
      <c r="O240" s="218"/>
      <c r="P240" s="218"/>
      <c r="Q240" s="218"/>
      <c r="R240" s="218"/>
      <c r="S240" s="218"/>
      <c r="T240" s="218"/>
      <c r="U240" s="218"/>
      <c r="V240" s="218"/>
      <c r="W240" s="218"/>
      <c r="X240" s="218"/>
      <c r="Y240" s="218"/>
      <c r="Z240" s="218"/>
      <c r="AA240" s="227"/>
      <c r="AB240" s="8"/>
      <c r="AC240" s="8"/>
      <c r="AD240" s="8"/>
      <c r="AE240" s="8"/>
      <c r="AF240" s="8"/>
    </row>
    <row r="241" ht="15.75" customHeight="1">
      <c r="A241" s="1"/>
      <c r="B241" s="1"/>
      <c r="C241" s="1"/>
      <c r="D241" s="1"/>
      <c r="E241" s="27"/>
      <c r="F241" s="1"/>
      <c r="G241" s="1"/>
      <c r="H241" s="1"/>
      <c r="I241" s="211"/>
      <c r="J241" s="212"/>
      <c r="K241" s="218"/>
      <c r="L241" s="218"/>
      <c r="M241" s="218"/>
      <c r="N241" s="218"/>
      <c r="O241" s="218"/>
      <c r="P241" s="218"/>
      <c r="Q241" s="218"/>
      <c r="R241" s="218"/>
      <c r="S241" s="218"/>
      <c r="T241" s="218"/>
      <c r="U241" s="218"/>
      <c r="V241" s="218"/>
      <c r="W241" s="218"/>
      <c r="X241" s="218"/>
      <c r="Y241" s="218"/>
      <c r="Z241" s="218"/>
      <c r="AA241" s="227"/>
      <c r="AB241" s="8"/>
      <c r="AC241" s="8"/>
      <c r="AD241" s="8"/>
      <c r="AE241" s="8"/>
      <c r="AF241" s="8"/>
    </row>
    <row r="242" ht="15.75" customHeight="1">
      <c r="A242" s="1"/>
      <c r="B242" s="1"/>
      <c r="C242" s="1"/>
      <c r="D242" s="1"/>
      <c r="E242" s="27"/>
      <c r="F242" s="1"/>
      <c r="G242" s="1"/>
      <c r="H242" s="1"/>
      <c r="I242" s="211"/>
      <c r="J242" s="212"/>
      <c r="K242" s="218"/>
      <c r="L242" s="218"/>
      <c r="M242" s="218"/>
      <c r="N242" s="218"/>
      <c r="O242" s="218"/>
      <c r="P242" s="218"/>
      <c r="Q242" s="218"/>
      <c r="R242" s="218"/>
      <c r="S242" s="218"/>
      <c r="T242" s="218"/>
      <c r="U242" s="218"/>
      <c r="V242" s="218"/>
      <c r="W242" s="218"/>
      <c r="X242" s="218"/>
      <c r="Y242" s="218"/>
      <c r="Z242" s="218"/>
      <c r="AA242" s="227"/>
      <c r="AB242" s="8"/>
      <c r="AC242" s="8"/>
      <c r="AD242" s="8"/>
      <c r="AE242" s="8"/>
      <c r="AF242" s="8"/>
    </row>
    <row r="243" ht="15.75" customHeight="1">
      <c r="A243" s="1"/>
      <c r="B243" s="1"/>
      <c r="C243" s="1"/>
      <c r="D243" s="1"/>
      <c r="E243" s="27"/>
      <c r="F243" s="1"/>
      <c r="G243" s="1"/>
      <c r="H243" s="1"/>
      <c r="I243" s="211"/>
      <c r="J243" s="212"/>
      <c r="K243" s="218"/>
      <c r="L243" s="218"/>
      <c r="M243" s="218"/>
      <c r="N243" s="218"/>
      <c r="O243" s="218"/>
      <c r="P243" s="218"/>
      <c r="Q243" s="218"/>
      <c r="R243" s="218"/>
      <c r="S243" s="218"/>
      <c r="T243" s="218"/>
      <c r="U243" s="218"/>
      <c r="V243" s="218"/>
      <c r="W243" s="218"/>
      <c r="X243" s="218"/>
      <c r="Y243" s="218"/>
      <c r="Z243" s="218"/>
      <c r="AA243" s="227"/>
      <c r="AB243" s="8"/>
      <c r="AC243" s="8"/>
      <c r="AD243" s="8"/>
      <c r="AE243" s="8"/>
      <c r="AF243" s="8"/>
    </row>
    <row r="244" ht="15.75" customHeight="1">
      <c r="A244" s="1"/>
      <c r="B244" s="1"/>
      <c r="C244" s="1"/>
      <c r="D244" s="1"/>
      <c r="E244" s="27"/>
      <c r="F244" s="1"/>
      <c r="G244" s="1"/>
      <c r="H244" s="1"/>
      <c r="I244" s="211"/>
      <c r="J244" s="212"/>
      <c r="K244" s="218"/>
      <c r="L244" s="218"/>
      <c r="M244" s="218"/>
      <c r="N244" s="218"/>
      <c r="O244" s="218"/>
      <c r="P244" s="218"/>
      <c r="Q244" s="218"/>
      <c r="R244" s="218"/>
      <c r="S244" s="218"/>
      <c r="T244" s="218"/>
      <c r="U244" s="218"/>
      <c r="V244" s="218"/>
      <c r="W244" s="218"/>
      <c r="X244" s="218"/>
      <c r="Y244" s="218"/>
      <c r="Z244" s="218"/>
      <c r="AA244" s="227"/>
      <c r="AB244" s="8"/>
      <c r="AC244" s="8"/>
      <c r="AD244" s="8"/>
      <c r="AE244" s="8"/>
      <c r="AF244" s="8"/>
    </row>
    <row r="245" ht="15.75" customHeight="1">
      <c r="A245" s="1"/>
      <c r="B245" s="1"/>
      <c r="C245" s="1"/>
      <c r="D245" s="1"/>
      <c r="E245" s="27"/>
      <c r="F245" s="1"/>
      <c r="G245" s="1"/>
      <c r="H245" s="1"/>
      <c r="I245" s="211"/>
      <c r="J245" s="212"/>
      <c r="K245" s="218"/>
      <c r="L245" s="218"/>
      <c r="M245" s="218"/>
      <c r="N245" s="218"/>
      <c r="O245" s="218"/>
      <c r="P245" s="218"/>
      <c r="Q245" s="218"/>
      <c r="R245" s="218"/>
      <c r="S245" s="218"/>
      <c r="T245" s="218"/>
      <c r="U245" s="218"/>
      <c r="V245" s="218"/>
      <c r="W245" s="218"/>
      <c r="X245" s="218"/>
      <c r="Y245" s="218"/>
      <c r="Z245" s="218"/>
      <c r="AA245" s="227"/>
      <c r="AB245" s="8"/>
      <c r="AC245" s="8"/>
      <c r="AD245" s="8"/>
      <c r="AE245" s="8"/>
      <c r="AF245" s="8"/>
    </row>
    <row r="246" ht="15.75" customHeight="1">
      <c r="A246" s="1"/>
      <c r="B246" s="1"/>
      <c r="C246" s="1"/>
      <c r="D246" s="1"/>
      <c r="E246" s="27"/>
      <c r="F246" s="1"/>
      <c r="G246" s="1"/>
      <c r="H246" s="1"/>
      <c r="I246" s="211"/>
      <c r="J246" s="212"/>
      <c r="K246" s="218"/>
      <c r="L246" s="218"/>
      <c r="M246" s="218"/>
      <c r="N246" s="218"/>
      <c r="O246" s="218"/>
      <c r="P246" s="218"/>
      <c r="Q246" s="218"/>
      <c r="R246" s="218"/>
      <c r="S246" s="218"/>
      <c r="T246" s="218"/>
      <c r="U246" s="218"/>
      <c r="V246" s="218"/>
      <c r="W246" s="218"/>
      <c r="X246" s="218"/>
      <c r="Y246" s="218"/>
      <c r="Z246" s="218"/>
      <c r="AA246" s="227"/>
      <c r="AB246" s="8"/>
      <c r="AC246" s="8"/>
      <c r="AD246" s="8"/>
      <c r="AE246" s="8"/>
      <c r="AF246" s="8"/>
    </row>
    <row r="247" ht="15.75" customHeight="1">
      <c r="A247" s="1"/>
      <c r="B247" s="1"/>
      <c r="C247" s="1"/>
      <c r="D247" s="1"/>
      <c r="E247" s="27"/>
      <c r="F247" s="1"/>
      <c r="G247" s="1"/>
      <c r="H247" s="1"/>
      <c r="I247" s="242"/>
      <c r="J247" s="243"/>
      <c r="K247" s="218"/>
      <c r="L247" s="218"/>
      <c r="M247" s="218"/>
      <c r="N247" s="218"/>
      <c r="O247" s="218"/>
      <c r="P247" s="218"/>
      <c r="Q247" s="218"/>
      <c r="R247" s="218"/>
      <c r="S247" s="218"/>
      <c r="T247" s="218"/>
      <c r="U247" s="218"/>
      <c r="V247" s="218"/>
      <c r="W247" s="218"/>
      <c r="X247" s="218"/>
      <c r="Y247" s="218"/>
      <c r="Z247" s="218"/>
      <c r="AA247" s="227"/>
      <c r="AB247" s="8"/>
      <c r="AC247" s="8"/>
      <c r="AD247" s="8"/>
      <c r="AE247" s="8"/>
      <c r="AF247" s="8"/>
    </row>
    <row r="248" ht="15.75" customHeight="1">
      <c r="A248" s="1"/>
      <c r="B248" s="1"/>
      <c r="C248" s="1"/>
      <c r="D248" s="1"/>
      <c r="E248" s="27"/>
      <c r="F248" s="1"/>
      <c r="G248" s="1"/>
      <c r="H248" s="1"/>
      <c r="I248" s="242"/>
      <c r="J248" s="243"/>
      <c r="K248" s="244"/>
      <c r="L248" s="244"/>
      <c r="M248" s="244"/>
      <c r="N248" s="244"/>
      <c r="O248" s="244"/>
      <c r="P248" s="244"/>
      <c r="Q248" s="244"/>
      <c r="R248" s="244"/>
      <c r="S248" s="244"/>
      <c r="T248" s="244"/>
      <c r="U248" s="244"/>
      <c r="V248" s="244"/>
      <c r="W248" s="244"/>
      <c r="X248" s="244"/>
      <c r="Y248" s="244"/>
      <c r="Z248" s="244"/>
      <c r="AA248" s="227"/>
      <c r="AB248" s="8"/>
      <c r="AC248" s="8"/>
      <c r="AD248" s="8"/>
      <c r="AE248" s="8"/>
      <c r="AF248" s="8"/>
    </row>
    <row r="249" ht="15.75" customHeight="1">
      <c r="A249" s="1"/>
      <c r="B249" s="1"/>
      <c r="C249" s="1"/>
      <c r="D249" s="1"/>
      <c r="E249" s="27"/>
      <c r="F249" s="1"/>
      <c r="G249" s="1"/>
      <c r="H249" s="1"/>
      <c r="I249" s="242"/>
      <c r="J249" s="243"/>
      <c r="K249" s="244"/>
      <c r="L249" s="244"/>
      <c r="M249" s="244"/>
      <c r="N249" s="244"/>
      <c r="O249" s="244"/>
      <c r="P249" s="244"/>
      <c r="Q249" s="244"/>
      <c r="R249" s="244"/>
      <c r="S249" s="244"/>
      <c r="T249" s="244"/>
      <c r="U249" s="244"/>
      <c r="V249" s="244"/>
      <c r="W249" s="244"/>
      <c r="X249" s="244"/>
      <c r="Y249" s="244"/>
      <c r="Z249" s="244"/>
      <c r="AA249" s="227"/>
      <c r="AB249" s="8"/>
      <c r="AC249" s="8"/>
      <c r="AD249" s="8"/>
      <c r="AE249" s="8"/>
      <c r="AF249" s="8"/>
    </row>
    <row r="250" ht="15.75" customHeight="1">
      <c r="A250" s="1"/>
      <c r="B250" s="1"/>
      <c r="C250" s="1"/>
      <c r="D250" s="1"/>
      <c r="E250" s="27"/>
      <c r="F250" s="1"/>
      <c r="G250" s="1"/>
      <c r="H250" s="1"/>
      <c r="I250" s="242"/>
      <c r="J250" s="243"/>
      <c r="K250" s="244"/>
      <c r="L250" s="244"/>
      <c r="M250" s="244"/>
      <c r="N250" s="244"/>
      <c r="O250" s="244"/>
      <c r="P250" s="244"/>
      <c r="Q250" s="244"/>
      <c r="R250" s="244"/>
      <c r="S250" s="244"/>
      <c r="T250" s="244"/>
      <c r="U250" s="244"/>
      <c r="V250" s="244"/>
      <c r="W250" s="244"/>
      <c r="X250" s="244"/>
      <c r="Y250" s="244"/>
      <c r="Z250" s="244"/>
      <c r="AA250" s="227"/>
      <c r="AB250" s="8"/>
      <c r="AC250" s="8"/>
      <c r="AD250" s="8"/>
      <c r="AE250" s="8"/>
      <c r="AF250" s="8"/>
    </row>
    <row r="251" ht="15.75" customHeight="1">
      <c r="A251" s="1"/>
      <c r="B251" s="1"/>
      <c r="C251" s="1"/>
      <c r="D251" s="1"/>
      <c r="E251" s="27"/>
      <c r="F251" s="1"/>
      <c r="G251" s="1"/>
      <c r="H251" s="1"/>
      <c r="I251" s="242"/>
      <c r="J251" s="243"/>
      <c r="K251" s="244"/>
      <c r="L251" s="244"/>
      <c r="M251" s="244"/>
      <c r="N251" s="244"/>
      <c r="O251" s="244"/>
      <c r="P251" s="244"/>
      <c r="Q251" s="244"/>
      <c r="R251" s="244"/>
      <c r="S251" s="244"/>
      <c r="T251" s="244"/>
      <c r="U251" s="244"/>
      <c r="V251" s="244"/>
      <c r="W251" s="244"/>
      <c r="X251" s="244"/>
      <c r="Y251" s="244"/>
      <c r="Z251" s="244"/>
      <c r="AA251" s="227"/>
      <c r="AB251" s="8"/>
      <c r="AC251" s="8"/>
      <c r="AD251" s="8"/>
      <c r="AE251" s="8"/>
      <c r="AF251" s="8"/>
    </row>
    <row r="252" ht="15.75" customHeight="1">
      <c r="A252" s="1"/>
      <c r="B252" s="1"/>
      <c r="C252" s="1"/>
      <c r="D252" s="1"/>
      <c r="E252" s="27"/>
      <c r="F252" s="1"/>
      <c r="G252" s="1"/>
      <c r="H252" s="1"/>
      <c r="I252" s="242"/>
      <c r="J252" s="243"/>
      <c r="K252" s="244"/>
      <c r="L252" s="244"/>
      <c r="M252" s="244"/>
      <c r="N252" s="244"/>
      <c r="O252" s="244"/>
      <c r="P252" s="244"/>
      <c r="Q252" s="244"/>
      <c r="R252" s="244"/>
      <c r="S252" s="244"/>
      <c r="T252" s="244"/>
      <c r="U252" s="244"/>
      <c r="V252" s="244"/>
      <c r="W252" s="244"/>
      <c r="X252" s="244"/>
      <c r="Y252" s="244"/>
      <c r="Z252" s="244"/>
      <c r="AA252" s="227"/>
      <c r="AB252" s="8"/>
      <c r="AC252" s="8"/>
      <c r="AD252" s="8"/>
      <c r="AE252" s="8"/>
      <c r="AF252" s="8"/>
    </row>
    <row r="253" ht="15.75" customHeight="1">
      <c r="A253" s="1"/>
      <c r="B253" s="1"/>
      <c r="C253" s="1"/>
      <c r="D253" s="1"/>
      <c r="E253" s="27"/>
      <c r="F253" s="1"/>
      <c r="G253" s="1"/>
      <c r="H253" s="1"/>
      <c r="I253" s="242"/>
      <c r="J253" s="243"/>
      <c r="K253" s="244"/>
      <c r="L253" s="244"/>
      <c r="M253" s="244"/>
      <c r="N253" s="244"/>
      <c r="O253" s="244"/>
      <c r="P253" s="244"/>
      <c r="Q253" s="244"/>
      <c r="R253" s="244"/>
      <c r="S253" s="244"/>
      <c r="T253" s="244"/>
      <c r="U253" s="244"/>
      <c r="V253" s="244"/>
      <c r="W253" s="244"/>
      <c r="X253" s="244"/>
      <c r="Y253" s="244"/>
      <c r="Z253" s="244"/>
      <c r="AA253" s="227"/>
      <c r="AB253" s="8"/>
      <c r="AC253" s="8"/>
      <c r="AD253" s="8"/>
      <c r="AE253" s="8"/>
      <c r="AF253" s="8"/>
    </row>
    <row r="254" ht="15.75" customHeight="1">
      <c r="A254" s="1"/>
      <c r="B254" s="1"/>
      <c r="C254" s="1"/>
      <c r="D254" s="1"/>
      <c r="E254" s="27"/>
      <c r="F254" s="1"/>
      <c r="G254" s="1"/>
      <c r="H254" s="1"/>
      <c r="I254" s="242"/>
      <c r="J254" s="243"/>
      <c r="K254" s="244"/>
      <c r="L254" s="244"/>
      <c r="M254" s="244"/>
      <c r="N254" s="244"/>
      <c r="O254" s="244"/>
      <c r="P254" s="244"/>
      <c r="Q254" s="244"/>
      <c r="R254" s="244"/>
      <c r="S254" s="244"/>
      <c r="T254" s="244"/>
      <c r="U254" s="244"/>
      <c r="V254" s="244"/>
      <c r="W254" s="244"/>
      <c r="X254" s="244"/>
      <c r="Y254" s="244"/>
      <c r="Z254" s="244"/>
      <c r="AA254" s="227"/>
      <c r="AB254" s="8"/>
      <c r="AC254" s="8"/>
      <c r="AD254" s="8"/>
      <c r="AE254" s="8"/>
      <c r="AF254" s="8"/>
    </row>
    <row r="255" ht="15.75" customHeight="1">
      <c r="A255" s="1"/>
      <c r="B255" s="1"/>
      <c r="C255" s="1"/>
      <c r="D255" s="1"/>
      <c r="E255" s="27"/>
      <c r="F255" s="1"/>
      <c r="G255" s="1"/>
      <c r="H255" s="1"/>
      <c r="I255" s="242"/>
      <c r="J255" s="243"/>
      <c r="K255" s="244"/>
      <c r="L255" s="244"/>
      <c r="M255" s="244"/>
      <c r="N255" s="244"/>
      <c r="O255" s="244"/>
      <c r="P255" s="244"/>
      <c r="Q255" s="244"/>
      <c r="R255" s="244"/>
      <c r="S255" s="244"/>
      <c r="T255" s="244"/>
      <c r="U255" s="244"/>
      <c r="V255" s="244"/>
      <c r="W255" s="244"/>
      <c r="X255" s="244"/>
      <c r="Y255" s="244"/>
      <c r="Z255" s="244"/>
      <c r="AA255" s="227"/>
      <c r="AB255" s="8"/>
      <c r="AC255" s="8"/>
      <c r="AD255" s="8"/>
      <c r="AE255" s="8"/>
      <c r="AF255" s="8"/>
    </row>
    <row r="256" ht="15.75" customHeight="1">
      <c r="A256" s="1"/>
      <c r="B256" s="1"/>
      <c r="C256" s="1"/>
      <c r="D256" s="1"/>
      <c r="E256" s="27"/>
      <c r="F256" s="1"/>
      <c r="G256" s="1"/>
      <c r="H256" s="1"/>
      <c r="I256" s="242"/>
      <c r="J256" s="243"/>
      <c r="K256" s="244"/>
      <c r="L256" s="244"/>
      <c r="M256" s="244"/>
      <c r="N256" s="244"/>
      <c r="O256" s="244"/>
      <c r="P256" s="244"/>
      <c r="Q256" s="244"/>
      <c r="R256" s="244"/>
      <c r="S256" s="244"/>
      <c r="T256" s="244"/>
      <c r="U256" s="244"/>
      <c r="V256" s="244"/>
      <c r="W256" s="244"/>
      <c r="X256" s="244"/>
      <c r="Y256" s="244"/>
      <c r="Z256" s="244"/>
      <c r="AA256" s="227"/>
      <c r="AB256" s="8"/>
      <c r="AC256" s="8"/>
      <c r="AD256" s="8"/>
      <c r="AE256" s="8"/>
      <c r="AF256" s="8"/>
    </row>
    <row r="257" ht="15.75" customHeight="1">
      <c r="A257" s="1"/>
      <c r="B257" s="1"/>
      <c r="C257" s="1"/>
      <c r="D257" s="1"/>
      <c r="E257" s="27"/>
      <c r="F257" s="1"/>
      <c r="G257" s="1"/>
      <c r="H257" s="1"/>
      <c r="I257" s="242"/>
      <c r="J257" s="243"/>
      <c r="K257" s="244"/>
      <c r="L257" s="244"/>
      <c r="M257" s="244"/>
      <c r="N257" s="244"/>
      <c r="O257" s="244"/>
      <c r="P257" s="244"/>
      <c r="Q257" s="244"/>
      <c r="R257" s="244"/>
      <c r="S257" s="244"/>
      <c r="T257" s="244"/>
      <c r="U257" s="244"/>
      <c r="V257" s="244"/>
      <c r="W257" s="244"/>
      <c r="X257" s="244"/>
      <c r="Y257" s="244"/>
      <c r="Z257" s="244"/>
      <c r="AA257" s="227"/>
      <c r="AB257" s="8"/>
      <c r="AC257" s="8"/>
      <c r="AD257" s="8"/>
      <c r="AE257" s="8"/>
      <c r="AF257" s="8"/>
    </row>
    <row r="258" ht="15.75" customHeight="1">
      <c r="A258" s="1"/>
      <c r="B258" s="1"/>
      <c r="C258" s="1"/>
      <c r="D258" s="1"/>
      <c r="E258" s="27"/>
      <c r="F258" s="1"/>
      <c r="G258" s="1"/>
      <c r="H258" s="1"/>
      <c r="I258" s="242"/>
      <c r="J258" s="243"/>
      <c r="K258" s="244"/>
      <c r="L258" s="244"/>
      <c r="M258" s="244"/>
      <c r="N258" s="244"/>
      <c r="O258" s="244"/>
      <c r="P258" s="244"/>
      <c r="Q258" s="244"/>
      <c r="R258" s="244"/>
      <c r="S258" s="244"/>
      <c r="T258" s="244"/>
      <c r="U258" s="244"/>
      <c r="V258" s="244"/>
      <c r="W258" s="244"/>
      <c r="X258" s="244"/>
      <c r="Y258" s="244"/>
      <c r="Z258" s="244"/>
      <c r="AA258" s="227"/>
      <c r="AB258" s="8"/>
      <c r="AC258" s="8"/>
      <c r="AD258" s="8"/>
      <c r="AE258" s="8"/>
      <c r="AF258" s="8"/>
    </row>
    <row r="259" ht="15.75" customHeight="1">
      <c r="A259" s="1"/>
      <c r="B259" s="1"/>
      <c r="C259" s="1"/>
      <c r="D259" s="1"/>
      <c r="E259" s="27"/>
      <c r="F259" s="1"/>
      <c r="G259" s="1"/>
      <c r="H259" s="1"/>
      <c r="I259" s="242"/>
      <c r="J259" s="243"/>
      <c r="K259" s="244"/>
      <c r="L259" s="244"/>
      <c r="M259" s="244"/>
      <c r="N259" s="244"/>
      <c r="O259" s="244"/>
      <c r="P259" s="244"/>
      <c r="Q259" s="244"/>
      <c r="R259" s="244"/>
      <c r="S259" s="244"/>
      <c r="T259" s="244"/>
      <c r="U259" s="244"/>
      <c r="V259" s="244"/>
      <c r="W259" s="244"/>
      <c r="X259" s="244"/>
      <c r="Y259" s="244"/>
      <c r="Z259" s="244"/>
      <c r="AA259" s="227"/>
      <c r="AB259" s="8"/>
      <c r="AC259" s="8"/>
      <c r="AD259" s="8"/>
      <c r="AE259" s="8"/>
      <c r="AF259" s="8"/>
    </row>
    <row r="260" ht="15.75" customHeight="1">
      <c r="A260" s="1"/>
      <c r="B260" s="1"/>
      <c r="C260" s="1"/>
      <c r="D260" s="1"/>
      <c r="E260" s="27"/>
      <c r="F260" s="1"/>
      <c r="G260" s="1"/>
      <c r="H260" s="1"/>
      <c r="I260" s="242"/>
      <c r="J260" s="243"/>
      <c r="K260" s="244"/>
      <c r="L260" s="244"/>
      <c r="M260" s="244"/>
      <c r="N260" s="244"/>
      <c r="O260" s="244"/>
      <c r="P260" s="244"/>
      <c r="Q260" s="244"/>
      <c r="R260" s="244"/>
      <c r="S260" s="244"/>
      <c r="T260" s="244"/>
      <c r="U260" s="244"/>
      <c r="V260" s="244"/>
      <c r="W260" s="244"/>
      <c r="X260" s="244"/>
      <c r="Y260" s="244"/>
      <c r="Z260" s="244"/>
      <c r="AA260" s="227"/>
      <c r="AB260" s="8"/>
      <c r="AC260" s="8"/>
      <c r="AD260" s="8"/>
      <c r="AE260" s="8"/>
      <c r="AF260" s="8"/>
    </row>
    <row r="261" ht="15.75" customHeight="1">
      <c r="A261" s="245"/>
      <c r="B261" s="245"/>
      <c r="C261" s="245"/>
      <c r="D261" s="245"/>
      <c r="E261" s="246"/>
      <c r="F261" s="245"/>
      <c r="G261" s="245"/>
      <c r="H261" s="245"/>
      <c r="I261" s="242"/>
      <c r="J261" s="243"/>
      <c r="K261" s="244"/>
      <c r="L261" s="244"/>
      <c r="M261" s="244"/>
      <c r="N261" s="244"/>
      <c r="O261" s="244"/>
      <c r="P261" s="244"/>
      <c r="Q261" s="244"/>
      <c r="R261" s="244"/>
      <c r="S261" s="244"/>
      <c r="T261" s="244"/>
      <c r="U261" s="244"/>
      <c r="V261" s="244"/>
      <c r="W261" s="244"/>
      <c r="X261" s="244"/>
      <c r="Y261" s="244"/>
      <c r="Z261" s="244"/>
      <c r="AA261" s="227"/>
      <c r="AB261" s="8"/>
      <c r="AC261" s="8"/>
      <c r="AD261" s="8"/>
      <c r="AE261" s="8"/>
      <c r="AF261" s="8"/>
    </row>
    <row r="262" ht="15.75" customHeight="1">
      <c r="A262" s="245"/>
      <c r="B262" s="245"/>
      <c r="C262" s="245"/>
      <c r="D262" s="245"/>
      <c r="E262" s="246"/>
      <c r="F262" s="245"/>
      <c r="G262" s="245"/>
      <c r="H262" s="245"/>
      <c r="I262" s="242"/>
      <c r="J262" s="243"/>
      <c r="K262" s="244"/>
      <c r="L262" s="244"/>
      <c r="M262" s="244"/>
      <c r="N262" s="244"/>
      <c r="O262" s="244"/>
      <c r="P262" s="244"/>
      <c r="Q262" s="244"/>
      <c r="R262" s="244"/>
      <c r="S262" s="244"/>
      <c r="T262" s="244"/>
      <c r="U262" s="244"/>
      <c r="V262" s="244"/>
      <c r="W262" s="244"/>
      <c r="X262" s="244"/>
      <c r="Y262" s="244"/>
      <c r="Z262" s="244"/>
      <c r="AA262" s="227"/>
      <c r="AB262" s="8"/>
      <c r="AC262" s="8"/>
      <c r="AD262" s="8"/>
      <c r="AE262" s="8"/>
      <c r="AF262" s="8"/>
    </row>
    <row r="263" ht="15.75" customHeight="1">
      <c r="A263" s="245"/>
      <c r="B263" s="245"/>
      <c r="C263" s="245"/>
      <c r="D263" s="245"/>
      <c r="E263" s="246"/>
      <c r="F263" s="245"/>
      <c r="G263" s="245"/>
      <c r="H263" s="245"/>
      <c r="I263" s="242"/>
      <c r="J263" s="243"/>
      <c r="K263" s="244"/>
      <c r="L263" s="244"/>
      <c r="M263" s="244"/>
      <c r="N263" s="244"/>
      <c r="O263" s="244"/>
      <c r="P263" s="244"/>
      <c r="Q263" s="244"/>
      <c r="R263" s="244"/>
      <c r="S263" s="244"/>
      <c r="T263" s="244"/>
      <c r="U263" s="244"/>
      <c r="V263" s="244"/>
      <c r="W263" s="244"/>
      <c r="X263" s="244"/>
      <c r="Y263" s="244"/>
      <c r="Z263" s="244"/>
      <c r="AA263" s="247"/>
      <c r="AB263" s="8"/>
      <c r="AC263" s="8"/>
      <c r="AD263" s="8"/>
      <c r="AE263" s="8"/>
      <c r="AF263" s="8"/>
    </row>
    <row r="264" ht="15.75" customHeight="1">
      <c r="A264" s="245"/>
      <c r="B264" s="245"/>
      <c r="C264" s="245"/>
      <c r="D264" s="245"/>
      <c r="E264" s="246"/>
      <c r="F264" s="245"/>
      <c r="G264" s="245"/>
      <c r="H264" s="245"/>
      <c r="I264" s="242"/>
      <c r="J264" s="243"/>
      <c r="K264" s="244"/>
      <c r="L264" s="244"/>
      <c r="M264" s="244"/>
      <c r="N264" s="244"/>
      <c r="O264" s="244"/>
      <c r="P264" s="244"/>
      <c r="Q264" s="244"/>
      <c r="R264" s="244"/>
      <c r="S264" s="244"/>
      <c r="T264" s="244"/>
      <c r="U264" s="244"/>
      <c r="V264" s="244"/>
      <c r="W264" s="244"/>
      <c r="X264" s="244"/>
      <c r="Y264" s="244"/>
      <c r="Z264" s="244"/>
      <c r="AA264" s="247"/>
      <c r="AB264" s="8"/>
      <c r="AC264" s="8"/>
      <c r="AD264" s="8"/>
      <c r="AE264" s="8"/>
      <c r="AF264" s="8"/>
    </row>
    <row r="265" ht="15.75" customHeight="1">
      <c r="A265" s="245"/>
      <c r="B265" s="245"/>
      <c r="C265" s="245"/>
      <c r="D265" s="245"/>
      <c r="E265" s="246"/>
      <c r="F265" s="245"/>
      <c r="G265" s="245"/>
      <c r="H265" s="245"/>
      <c r="I265" s="242"/>
      <c r="J265" s="243"/>
      <c r="K265" s="244"/>
      <c r="L265" s="244"/>
      <c r="M265" s="244"/>
      <c r="N265" s="244"/>
      <c r="O265" s="244"/>
      <c r="P265" s="244"/>
      <c r="Q265" s="244"/>
      <c r="R265" s="244"/>
      <c r="S265" s="244"/>
      <c r="T265" s="244"/>
      <c r="U265" s="244"/>
      <c r="V265" s="244"/>
      <c r="W265" s="244"/>
      <c r="X265" s="244"/>
      <c r="Y265" s="244"/>
      <c r="Z265" s="244"/>
      <c r="AA265" s="247"/>
      <c r="AB265" s="8"/>
      <c r="AC265" s="8"/>
      <c r="AD265" s="8"/>
      <c r="AE265" s="8"/>
      <c r="AF265" s="8"/>
    </row>
    <row r="266" ht="15.75" customHeight="1">
      <c r="A266" s="245"/>
      <c r="B266" s="245"/>
      <c r="C266" s="245"/>
      <c r="D266" s="245"/>
      <c r="E266" s="246"/>
      <c r="F266" s="245"/>
      <c r="G266" s="245"/>
      <c r="H266" s="245"/>
      <c r="I266" s="242"/>
      <c r="J266" s="243"/>
      <c r="K266" s="244"/>
      <c r="L266" s="244"/>
      <c r="M266" s="244"/>
      <c r="N266" s="244"/>
      <c r="O266" s="244"/>
      <c r="P266" s="244"/>
      <c r="Q266" s="244"/>
      <c r="R266" s="244"/>
      <c r="S266" s="244"/>
      <c r="T266" s="244"/>
      <c r="U266" s="244"/>
      <c r="V266" s="244"/>
      <c r="W266" s="244"/>
      <c r="X266" s="244"/>
      <c r="Y266" s="244"/>
      <c r="Z266" s="244"/>
      <c r="AA266" s="247"/>
      <c r="AB266" s="8"/>
      <c r="AC266" s="8"/>
      <c r="AD266" s="8"/>
      <c r="AE266" s="8"/>
      <c r="AF266" s="8"/>
    </row>
    <row r="267" ht="15.75" customHeight="1">
      <c r="A267" s="245"/>
      <c r="B267" s="245"/>
      <c r="C267" s="245"/>
      <c r="D267" s="245"/>
      <c r="E267" s="246"/>
      <c r="F267" s="245"/>
      <c r="G267" s="245"/>
      <c r="H267" s="245"/>
      <c r="I267" s="242"/>
      <c r="J267" s="243"/>
      <c r="K267" s="244"/>
      <c r="L267" s="244"/>
      <c r="M267" s="244"/>
      <c r="N267" s="244"/>
      <c r="O267" s="244"/>
      <c r="P267" s="244"/>
      <c r="Q267" s="244"/>
      <c r="R267" s="244"/>
      <c r="S267" s="244"/>
      <c r="T267" s="244"/>
      <c r="U267" s="244"/>
      <c r="V267" s="244"/>
      <c r="W267" s="244"/>
      <c r="X267" s="244"/>
      <c r="Y267" s="244"/>
      <c r="Z267" s="244"/>
      <c r="AA267" s="247"/>
      <c r="AB267" s="8"/>
      <c r="AC267" s="8"/>
      <c r="AD267" s="8"/>
      <c r="AE267" s="8"/>
      <c r="AF267" s="8"/>
    </row>
    <row r="268" ht="15.75" customHeight="1">
      <c r="E268" s="248"/>
      <c r="K268" s="244"/>
      <c r="L268" s="244"/>
      <c r="M268" s="244"/>
      <c r="N268" s="244"/>
      <c r="O268" s="244"/>
      <c r="P268" s="244"/>
      <c r="Q268" s="244"/>
      <c r="R268" s="244"/>
      <c r="S268" s="244"/>
      <c r="T268" s="244"/>
      <c r="U268" s="244"/>
      <c r="V268" s="244"/>
      <c r="W268" s="244"/>
      <c r="X268" s="244"/>
      <c r="Y268" s="244"/>
      <c r="Z268" s="244"/>
    </row>
    <row r="269" ht="15.75" customHeight="1">
      <c r="E269" s="248"/>
    </row>
    <row r="270" ht="15.75" customHeight="1">
      <c r="E270" s="248"/>
    </row>
    <row r="271" ht="15.75" customHeight="1">
      <c r="E271" s="248"/>
    </row>
    <row r="272" ht="15.75" customHeight="1">
      <c r="E272" s="248"/>
    </row>
    <row r="273" ht="15.75" customHeight="1">
      <c r="E273" s="248"/>
    </row>
    <row r="274" ht="15.75" customHeight="1">
      <c r="E274" s="248"/>
    </row>
    <row r="275" ht="15.75" customHeight="1">
      <c r="E275" s="248"/>
    </row>
    <row r="276" ht="15.75" customHeight="1">
      <c r="E276" s="248"/>
    </row>
    <row r="277" ht="15.75" customHeight="1">
      <c r="E277" s="248"/>
    </row>
    <row r="278" ht="15.75" customHeight="1">
      <c r="E278" s="248"/>
    </row>
    <row r="279" ht="15.75" customHeight="1">
      <c r="E279" s="248"/>
    </row>
    <row r="280" ht="15.75" customHeight="1">
      <c r="E280" s="248"/>
    </row>
    <row r="281" ht="15.75" customHeight="1">
      <c r="E281" s="248"/>
    </row>
    <row r="282" ht="15.75" customHeight="1">
      <c r="E282" s="248"/>
    </row>
    <row r="283" ht="15.75" customHeight="1">
      <c r="E283" s="248"/>
    </row>
    <row r="284" ht="15.75" customHeight="1">
      <c r="E284" s="248"/>
    </row>
    <row r="285" ht="15.75" customHeight="1">
      <c r="E285" s="248"/>
    </row>
    <row r="286" ht="15.75" customHeight="1">
      <c r="E286" s="248"/>
    </row>
    <row r="287" ht="15.75" customHeight="1">
      <c r="E287" s="248"/>
    </row>
    <row r="288" ht="15.75" customHeight="1">
      <c r="E288" s="248"/>
    </row>
    <row r="289" ht="15.75" customHeight="1">
      <c r="E289" s="248"/>
    </row>
    <row r="290" ht="15.75" customHeight="1">
      <c r="E290" s="248"/>
    </row>
    <row r="291" ht="15.75" customHeight="1">
      <c r="E291" s="248"/>
    </row>
    <row r="292" ht="15.75" customHeight="1">
      <c r="E292" s="248"/>
    </row>
    <row r="293" ht="15.75" customHeight="1">
      <c r="E293" s="248"/>
    </row>
    <row r="294" ht="15.75" customHeight="1">
      <c r="E294" s="248"/>
    </row>
    <row r="295" ht="15.75" customHeight="1">
      <c r="E295" s="248"/>
    </row>
    <row r="296" ht="15.75" customHeight="1">
      <c r="E296" s="248"/>
    </row>
    <row r="297" ht="15.75" customHeight="1">
      <c r="E297" s="248"/>
    </row>
    <row r="298" ht="15.75" customHeight="1">
      <c r="E298" s="248"/>
    </row>
    <row r="299" ht="15.75" customHeight="1">
      <c r="E299" s="248"/>
    </row>
    <row r="300" ht="15.75" customHeight="1">
      <c r="E300" s="248"/>
    </row>
    <row r="301" ht="15.75" customHeight="1">
      <c r="E301" s="248"/>
    </row>
    <row r="302" ht="15.75" customHeight="1">
      <c r="E302" s="248"/>
    </row>
    <row r="303" ht="15.75" customHeight="1">
      <c r="E303" s="248"/>
    </row>
    <row r="304" ht="15.75" customHeight="1">
      <c r="E304" s="248"/>
    </row>
    <row r="305" ht="15.75" customHeight="1">
      <c r="E305" s="248"/>
    </row>
    <row r="306" ht="15.75" customHeight="1">
      <c r="E306" s="248"/>
    </row>
    <row r="307" ht="15.75" customHeight="1">
      <c r="E307" s="248"/>
    </row>
    <row r="308" ht="15.75" customHeight="1">
      <c r="E308" s="248"/>
    </row>
    <row r="309" ht="15.75" customHeight="1">
      <c r="E309" s="248"/>
    </row>
    <row r="310" ht="15.75" customHeight="1">
      <c r="E310" s="248"/>
    </row>
    <row r="311" ht="15.75" customHeight="1">
      <c r="E311" s="248"/>
    </row>
    <row r="312" ht="15.75" customHeight="1">
      <c r="E312" s="248"/>
    </row>
    <row r="313" ht="15.75" customHeight="1">
      <c r="E313" s="248"/>
    </row>
    <row r="314" ht="15.75" customHeight="1">
      <c r="E314" s="248"/>
    </row>
    <row r="315" ht="15.75" customHeight="1">
      <c r="E315" s="248"/>
    </row>
    <row r="316" ht="15.75" customHeight="1">
      <c r="E316" s="248"/>
    </row>
    <row r="317" ht="15.75" customHeight="1">
      <c r="E317" s="248"/>
    </row>
    <row r="318" ht="15.75" customHeight="1">
      <c r="E318" s="248"/>
    </row>
    <row r="319" ht="15.75" customHeight="1">
      <c r="E319" s="248"/>
    </row>
    <row r="320" ht="15.75" customHeight="1">
      <c r="E320" s="248"/>
    </row>
    <row r="321" ht="15.75" customHeight="1">
      <c r="E321" s="248"/>
    </row>
    <row r="322" ht="15.75" customHeight="1">
      <c r="E322" s="248"/>
    </row>
    <row r="323" ht="15.75" customHeight="1">
      <c r="E323" s="248"/>
    </row>
    <row r="324" ht="15.75" customHeight="1">
      <c r="E324" s="248"/>
    </row>
    <row r="325" ht="15.75" customHeight="1">
      <c r="E325" s="248"/>
    </row>
    <row r="326" ht="15.75" customHeight="1">
      <c r="E326" s="248"/>
    </row>
    <row r="327" ht="15.75" customHeight="1">
      <c r="E327" s="248"/>
    </row>
    <row r="328" ht="15.75" customHeight="1">
      <c r="E328" s="248"/>
    </row>
    <row r="329" ht="15.75" customHeight="1">
      <c r="E329" s="248"/>
    </row>
    <row r="330" ht="15.75" customHeight="1">
      <c r="E330" s="248"/>
    </row>
    <row r="331" ht="15.75" customHeight="1">
      <c r="E331" s="248"/>
    </row>
    <row r="332" ht="15.75" customHeight="1">
      <c r="E332" s="248"/>
    </row>
    <row r="333" ht="15.75" customHeight="1">
      <c r="E333" s="248"/>
    </row>
    <row r="334" ht="15.75" customHeight="1">
      <c r="E334" s="248"/>
    </row>
    <row r="335" ht="15.75" customHeight="1">
      <c r="E335" s="248"/>
    </row>
    <row r="336" ht="15.75" customHeight="1">
      <c r="E336" s="248"/>
    </row>
    <row r="337" ht="15.75" customHeight="1">
      <c r="E337" s="248"/>
    </row>
    <row r="338" ht="15.75" customHeight="1">
      <c r="E338" s="248"/>
    </row>
    <row r="339" ht="15.75" customHeight="1">
      <c r="E339" s="248"/>
    </row>
    <row r="340" ht="15.75" customHeight="1">
      <c r="E340" s="248"/>
    </row>
    <row r="341" ht="15.75" customHeight="1">
      <c r="E341" s="248"/>
    </row>
    <row r="342" ht="15.75" customHeight="1">
      <c r="E342" s="248"/>
    </row>
    <row r="343" ht="15.75" customHeight="1">
      <c r="E343" s="248"/>
    </row>
    <row r="344" ht="15.75" customHeight="1">
      <c r="E344" s="248"/>
    </row>
    <row r="345" ht="15.75" customHeight="1">
      <c r="E345" s="248"/>
    </row>
    <row r="346" ht="15.75" customHeight="1">
      <c r="E346" s="248"/>
    </row>
    <row r="347" ht="15.75" customHeight="1">
      <c r="E347" s="248"/>
    </row>
    <row r="348" ht="15.75" customHeight="1">
      <c r="E348" s="248"/>
    </row>
    <row r="349" ht="15.75" customHeight="1">
      <c r="E349" s="248"/>
    </row>
    <row r="350" ht="15.75" customHeight="1">
      <c r="E350" s="248"/>
    </row>
    <row r="351" ht="15.75" customHeight="1">
      <c r="E351" s="248"/>
    </row>
    <row r="352" ht="15.75" customHeight="1">
      <c r="E352" s="248"/>
    </row>
    <row r="353" ht="15.75" customHeight="1">
      <c r="E353" s="248"/>
    </row>
    <row r="354" ht="15.75" customHeight="1">
      <c r="E354" s="248"/>
    </row>
    <row r="355" ht="15.75" customHeight="1">
      <c r="E355" s="248"/>
    </row>
    <row r="356" ht="15.75" customHeight="1">
      <c r="E356" s="248"/>
    </row>
    <row r="357" ht="15.75" customHeight="1">
      <c r="E357" s="248"/>
    </row>
    <row r="358" ht="15.75" customHeight="1">
      <c r="E358" s="248"/>
    </row>
    <row r="359" ht="15.75" customHeight="1">
      <c r="E359" s="248"/>
    </row>
    <row r="360" ht="15.75" customHeight="1">
      <c r="E360" s="248"/>
    </row>
    <row r="361" ht="15.75" customHeight="1">
      <c r="E361" s="248"/>
    </row>
    <row r="362" ht="15.75" customHeight="1">
      <c r="E362" s="248"/>
    </row>
    <row r="363" ht="15.75" customHeight="1">
      <c r="E363" s="248"/>
    </row>
    <row r="364" ht="15.75" customHeight="1">
      <c r="E364" s="248"/>
    </row>
    <row r="365" ht="15.75" customHeight="1">
      <c r="E365" s="248"/>
    </row>
    <row r="366" ht="15.75" customHeight="1">
      <c r="E366" s="248"/>
    </row>
    <row r="367" ht="15.75" customHeight="1">
      <c r="E367" s="248"/>
    </row>
    <row r="368" ht="15.75" customHeight="1">
      <c r="E368" s="248"/>
    </row>
    <row r="369" ht="15.75" customHeight="1">
      <c r="E369" s="248"/>
    </row>
    <row r="370" ht="15.75" customHeight="1">
      <c r="E370" s="248"/>
    </row>
    <row r="371" ht="15.75" customHeight="1">
      <c r="E371" s="248"/>
    </row>
    <row r="372" ht="15.75" customHeight="1">
      <c r="E372" s="248"/>
    </row>
    <row r="373" ht="15.75" customHeight="1">
      <c r="E373" s="248"/>
    </row>
    <row r="374" ht="15.75" customHeight="1">
      <c r="E374" s="248"/>
    </row>
    <row r="375" ht="15.75" customHeight="1">
      <c r="E375" s="248"/>
    </row>
    <row r="376" ht="15.75" customHeight="1">
      <c r="E376" s="248"/>
    </row>
    <row r="377" ht="15.75" customHeight="1">
      <c r="E377" s="248"/>
    </row>
    <row r="378" ht="15.75" customHeight="1">
      <c r="E378" s="248"/>
    </row>
    <row r="379" ht="15.75" customHeight="1">
      <c r="E379" s="248"/>
    </row>
    <row r="380" ht="15.75" customHeight="1">
      <c r="E380" s="248"/>
    </row>
    <row r="381" ht="15.75" customHeight="1">
      <c r="E381" s="248"/>
    </row>
    <row r="382" ht="15.75" customHeight="1">
      <c r="E382" s="248"/>
    </row>
    <row r="383" ht="15.75" customHeight="1">
      <c r="E383" s="248"/>
    </row>
    <row r="384" ht="15.75" customHeight="1">
      <c r="E384" s="248"/>
    </row>
    <row r="385" ht="15.75" customHeight="1">
      <c r="E385" s="248"/>
    </row>
    <row r="386" ht="15.75" customHeight="1">
      <c r="E386" s="248"/>
    </row>
    <row r="387" ht="15.75" customHeight="1">
      <c r="E387" s="248"/>
    </row>
    <row r="388" ht="15.75" customHeight="1">
      <c r="E388" s="248"/>
    </row>
    <row r="389" ht="15.75" customHeight="1">
      <c r="E389" s="248"/>
    </row>
    <row r="390" ht="15.75" customHeight="1">
      <c r="E390" s="248"/>
    </row>
    <row r="391" ht="15.75" customHeight="1">
      <c r="E391" s="248"/>
    </row>
    <row r="392" ht="15.75" customHeight="1">
      <c r="E392" s="248"/>
    </row>
    <row r="393" ht="15.75" customHeight="1">
      <c r="E393" s="248"/>
    </row>
    <row r="394" ht="15.75" customHeight="1">
      <c r="E394" s="248"/>
    </row>
    <row r="395" ht="15.75" customHeight="1">
      <c r="E395" s="248"/>
    </row>
    <row r="396" ht="15.75" customHeight="1">
      <c r="E396" s="248"/>
    </row>
    <row r="397" ht="15.75" customHeight="1">
      <c r="E397" s="248"/>
    </row>
    <row r="398" ht="15.75" customHeight="1">
      <c r="E398" s="248"/>
    </row>
    <row r="399" ht="15.75" customHeight="1">
      <c r="E399" s="248"/>
    </row>
    <row r="400" ht="15.75" customHeight="1">
      <c r="E400" s="248"/>
    </row>
    <row r="401" ht="15.75" customHeight="1">
      <c r="E401" s="248"/>
    </row>
    <row r="402" ht="15.75" customHeight="1">
      <c r="E402" s="248"/>
    </row>
    <row r="403" ht="15.75" customHeight="1">
      <c r="E403" s="248"/>
    </row>
    <row r="404" ht="15.75" customHeight="1">
      <c r="E404" s="248"/>
    </row>
    <row r="405" ht="15.75" customHeight="1">
      <c r="E405" s="248"/>
    </row>
    <row r="406" ht="15.75" customHeight="1">
      <c r="E406" s="248"/>
    </row>
    <row r="407" ht="15.75" customHeight="1">
      <c r="E407" s="248"/>
    </row>
    <row r="408" ht="15.75" customHeight="1">
      <c r="E408" s="248"/>
    </row>
    <row r="409" ht="15.75" customHeight="1">
      <c r="E409" s="248"/>
    </row>
    <row r="410" ht="15.75" customHeight="1">
      <c r="E410" s="248"/>
    </row>
    <row r="411" ht="15.75" customHeight="1">
      <c r="E411" s="248"/>
    </row>
    <row r="412" ht="15.75" customHeight="1">
      <c r="E412" s="248"/>
    </row>
    <row r="413" ht="15.75" customHeight="1">
      <c r="E413" s="248"/>
    </row>
    <row r="414" ht="15.75" customHeight="1">
      <c r="E414" s="248"/>
    </row>
    <row r="415" ht="15.75" customHeight="1">
      <c r="E415" s="248"/>
    </row>
    <row r="416" ht="15.75" customHeight="1">
      <c r="E416" s="248"/>
    </row>
    <row r="417" ht="15.75" customHeight="1">
      <c r="E417" s="248"/>
    </row>
    <row r="418" ht="15.75" customHeight="1">
      <c r="E418" s="248"/>
    </row>
    <row r="419" ht="15.75" customHeight="1">
      <c r="E419" s="248"/>
    </row>
    <row r="420" ht="15.75" customHeight="1">
      <c r="E420" s="248"/>
    </row>
    <row r="421" ht="15.75" customHeight="1">
      <c r="E421" s="248"/>
    </row>
    <row r="422" ht="15.75" customHeight="1">
      <c r="E422" s="248"/>
    </row>
    <row r="423" ht="15.75" customHeight="1">
      <c r="E423" s="248"/>
    </row>
    <row r="424" ht="15.75" customHeight="1">
      <c r="E424" s="248"/>
    </row>
    <row r="425" ht="15.75" customHeight="1">
      <c r="E425" s="248"/>
    </row>
    <row r="426" ht="15.75" customHeight="1">
      <c r="E426" s="248"/>
    </row>
    <row r="427" ht="15.75" customHeight="1">
      <c r="E427" s="248"/>
    </row>
    <row r="428" ht="15.75" customHeight="1">
      <c r="E428" s="248"/>
    </row>
    <row r="429" ht="15.75" customHeight="1">
      <c r="E429" s="248"/>
    </row>
    <row r="430" ht="15.75" customHeight="1">
      <c r="E430" s="248"/>
    </row>
    <row r="431" ht="15.75" customHeight="1">
      <c r="E431" s="248"/>
    </row>
    <row r="432" ht="15.75" customHeight="1">
      <c r="E432" s="248"/>
    </row>
    <row r="433" ht="15.75" customHeight="1">
      <c r="E433" s="248"/>
    </row>
    <row r="434" ht="15.75" customHeight="1">
      <c r="E434" s="248"/>
    </row>
    <row r="435" ht="15.75" customHeight="1">
      <c r="E435" s="248"/>
    </row>
    <row r="436" ht="15.75" customHeight="1">
      <c r="E436" s="248"/>
    </row>
    <row r="437" ht="15.75" customHeight="1">
      <c r="E437" s="248"/>
    </row>
    <row r="438" ht="15.75" customHeight="1">
      <c r="E438" s="248"/>
    </row>
    <row r="439" ht="15.75" customHeight="1">
      <c r="E439" s="248"/>
    </row>
    <row r="440" ht="15.75" customHeight="1">
      <c r="E440" s="248"/>
    </row>
    <row r="441" ht="15.75" customHeight="1">
      <c r="E441" s="248"/>
    </row>
    <row r="442" ht="15.75" customHeight="1">
      <c r="E442" s="248"/>
    </row>
    <row r="443" ht="15.75" customHeight="1">
      <c r="E443" s="248"/>
    </row>
    <row r="444" ht="15.75" customHeight="1">
      <c r="E444" s="248"/>
    </row>
    <row r="445" ht="15.75" customHeight="1">
      <c r="E445" s="248"/>
    </row>
    <row r="446" ht="15.75" customHeight="1">
      <c r="E446" s="248"/>
    </row>
    <row r="447" ht="15.75" customHeight="1">
      <c r="E447" s="248"/>
    </row>
    <row r="448" ht="15.75" customHeight="1">
      <c r="E448" s="248"/>
    </row>
    <row r="449" ht="15.75" customHeight="1">
      <c r="E449" s="248"/>
    </row>
    <row r="450" ht="15.75" customHeight="1">
      <c r="E450" s="248"/>
    </row>
    <row r="451" ht="15.75" customHeight="1">
      <c r="E451" s="248"/>
    </row>
    <row r="452" ht="15.75" customHeight="1">
      <c r="E452" s="248"/>
    </row>
    <row r="453" ht="15.75" customHeight="1">
      <c r="E453" s="248"/>
    </row>
    <row r="454" ht="15.75" customHeight="1">
      <c r="E454" s="248"/>
    </row>
    <row r="455" ht="15.75" customHeight="1">
      <c r="E455" s="248"/>
    </row>
    <row r="456" ht="15.75" customHeight="1">
      <c r="E456" s="248"/>
    </row>
    <row r="457" ht="15.75" customHeight="1">
      <c r="E457" s="248"/>
    </row>
    <row r="458" ht="15.75" customHeight="1">
      <c r="E458" s="248"/>
    </row>
    <row r="459" ht="15.75" customHeight="1">
      <c r="E459" s="248"/>
    </row>
    <row r="460" ht="15.75" customHeight="1">
      <c r="E460" s="248"/>
    </row>
    <row r="461" ht="15.75" customHeight="1">
      <c r="E461" s="248"/>
    </row>
    <row r="462" ht="15.75" customHeight="1">
      <c r="E462" s="248"/>
    </row>
    <row r="463" ht="15.75" customHeight="1">
      <c r="E463" s="248"/>
    </row>
    <row r="464" ht="15.75" customHeight="1">
      <c r="E464" s="248"/>
    </row>
    <row r="465" ht="15.75" customHeight="1">
      <c r="E465" s="248"/>
    </row>
    <row r="466" ht="15.75" customHeight="1">
      <c r="E466" s="248"/>
    </row>
    <row r="467" ht="15.75" customHeight="1">
      <c r="E467" s="248"/>
    </row>
    <row r="468" ht="15.75" customHeight="1">
      <c r="E468" s="248"/>
    </row>
    <row r="469" ht="15.75" customHeight="1">
      <c r="E469" s="248"/>
    </row>
    <row r="470" ht="15.75" customHeight="1">
      <c r="E470" s="248"/>
    </row>
    <row r="471" ht="15.75" customHeight="1">
      <c r="E471" s="248"/>
    </row>
    <row r="472" ht="15.75" customHeight="1">
      <c r="E472" s="248"/>
    </row>
    <row r="473" ht="15.75" customHeight="1">
      <c r="E473" s="248"/>
    </row>
    <row r="474" ht="15.75" customHeight="1">
      <c r="E474" s="248"/>
    </row>
    <row r="475" ht="15.75" customHeight="1">
      <c r="E475" s="248"/>
    </row>
    <row r="476" ht="15.75" customHeight="1">
      <c r="E476" s="248"/>
    </row>
    <row r="477" ht="15.75" customHeight="1">
      <c r="E477" s="248"/>
    </row>
    <row r="478" ht="15.75" customHeight="1">
      <c r="E478" s="248"/>
    </row>
    <row r="479" ht="15.75" customHeight="1">
      <c r="E479" s="248"/>
    </row>
    <row r="480" ht="15.75" customHeight="1">
      <c r="E480" s="248"/>
    </row>
    <row r="481" ht="15.75" customHeight="1">
      <c r="E481" s="248"/>
    </row>
    <row r="482" ht="15.75" customHeight="1">
      <c r="E482" s="248"/>
    </row>
    <row r="483" ht="15.75" customHeight="1">
      <c r="E483" s="248"/>
    </row>
    <row r="484" ht="15.75" customHeight="1">
      <c r="E484" s="248"/>
    </row>
    <row r="485" ht="15.75" customHeight="1">
      <c r="E485" s="248"/>
    </row>
    <row r="486" ht="15.75" customHeight="1">
      <c r="E486" s="248"/>
    </row>
    <row r="487" ht="15.75" customHeight="1">
      <c r="E487" s="248"/>
    </row>
    <row r="488" ht="15.75" customHeight="1">
      <c r="E488" s="248"/>
    </row>
    <row r="489" ht="15.75" customHeight="1">
      <c r="E489" s="248"/>
    </row>
    <row r="490" ht="15.75" customHeight="1">
      <c r="E490" s="248"/>
    </row>
    <row r="491" ht="15.75" customHeight="1">
      <c r="E491" s="248"/>
    </row>
    <row r="492" ht="15.75" customHeight="1">
      <c r="E492" s="248"/>
    </row>
    <row r="493" ht="15.75" customHeight="1">
      <c r="E493" s="248"/>
    </row>
    <row r="494" ht="15.75" customHeight="1">
      <c r="E494" s="248"/>
    </row>
    <row r="495" ht="15.75" customHeight="1">
      <c r="E495" s="248"/>
    </row>
    <row r="496" ht="15.75" customHeight="1">
      <c r="E496" s="248"/>
    </row>
    <row r="497" ht="15.75" customHeight="1">
      <c r="E497" s="248"/>
    </row>
    <row r="498" ht="15.75" customHeight="1">
      <c r="E498" s="248"/>
    </row>
    <row r="499" ht="15.75" customHeight="1">
      <c r="E499" s="248"/>
    </row>
    <row r="500" ht="15.75" customHeight="1">
      <c r="E500" s="248"/>
    </row>
    <row r="501" ht="15.75" customHeight="1">
      <c r="E501" s="248"/>
    </row>
    <row r="502" ht="15.75" customHeight="1">
      <c r="E502" s="248"/>
    </row>
    <row r="503" ht="15.75" customHeight="1">
      <c r="E503" s="248"/>
    </row>
    <row r="504" ht="15.75" customHeight="1">
      <c r="E504" s="248"/>
    </row>
    <row r="505" ht="15.75" customHeight="1">
      <c r="E505" s="248"/>
    </row>
    <row r="506" ht="15.75" customHeight="1">
      <c r="E506" s="248"/>
    </row>
    <row r="507" ht="15.75" customHeight="1">
      <c r="E507" s="248"/>
    </row>
    <row r="508" ht="15.75" customHeight="1">
      <c r="E508" s="248"/>
    </row>
    <row r="509" ht="15.75" customHeight="1">
      <c r="E509" s="248"/>
    </row>
    <row r="510" ht="15.75" customHeight="1">
      <c r="E510" s="248"/>
    </row>
    <row r="511" ht="15.75" customHeight="1">
      <c r="E511" s="248"/>
    </row>
    <row r="512" ht="15.75" customHeight="1">
      <c r="E512" s="248"/>
    </row>
    <row r="513" ht="15.75" customHeight="1">
      <c r="E513" s="248"/>
    </row>
    <row r="514" ht="15.75" customHeight="1">
      <c r="E514" s="248"/>
    </row>
    <row r="515" ht="15.75" customHeight="1">
      <c r="E515" s="248"/>
    </row>
    <row r="516" ht="15.75" customHeight="1">
      <c r="E516" s="248"/>
    </row>
    <row r="517" ht="15.75" customHeight="1">
      <c r="E517" s="248"/>
    </row>
    <row r="518" ht="15.75" customHeight="1">
      <c r="E518" s="248"/>
    </row>
    <row r="519" ht="15.75" customHeight="1">
      <c r="E519" s="248"/>
    </row>
    <row r="520" ht="15.75" customHeight="1">
      <c r="E520" s="248"/>
    </row>
    <row r="521" ht="15.75" customHeight="1">
      <c r="E521" s="248"/>
    </row>
    <row r="522" ht="15.75" customHeight="1">
      <c r="E522" s="248"/>
    </row>
    <row r="523" ht="15.75" customHeight="1">
      <c r="E523" s="248"/>
    </row>
    <row r="524" ht="15.75" customHeight="1">
      <c r="E524" s="248"/>
    </row>
    <row r="525" ht="15.75" customHeight="1">
      <c r="E525" s="248"/>
    </row>
    <row r="526" ht="15.75" customHeight="1">
      <c r="E526" s="248"/>
    </row>
    <row r="527" ht="15.75" customHeight="1">
      <c r="E527" s="248"/>
    </row>
    <row r="528" ht="15.75" customHeight="1">
      <c r="E528" s="248"/>
    </row>
    <row r="529" ht="15.75" customHeight="1">
      <c r="E529" s="248"/>
    </row>
    <row r="530" ht="15.75" customHeight="1">
      <c r="E530" s="248"/>
    </row>
    <row r="531" ht="15.75" customHeight="1">
      <c r="E531" s="248"/>
    </row>
    <row r="532" ht="15.75" customHeight="1">
      <c r="E532" s="248"/>
    </row>
    <row r="533" ht="15.75" customHeight="1">
      <c r="E533" s="248"/>
    </row>
    <row r="534" ht="15.75" customHeight="1">
      <c r="E534" s="248"/>
    </row>
    <row r="535" ht="15.75" customHeight="1">
      <c r="E535" s="248"/>
    </row>
    <row r="536" ht="15.75" customHeight="1">
      <c r="E536" s="248"/>
    </row>
    <row r="537" ht="15.75" customHeight="1">
      <c r="E537" s="248"/>
    </row>
    <row r="538" ht="15.75" customHeight="1">
      <c r="E538" s="248"/>
    </row>
    <row r="539" ht="15.75" customHeight="1">
      <c r="E539" s="248"/>
    </row>
    <row r="540" ht="15.75" customHeight="1">
      <c r="E540" s="248"/>
    </row>
    <row r="541" ht="15.75" customHeight="1">
      <c r="E541" s="248"/>
    </row>
    <row r="542" ht="15.75" customHeight="1">
      <c r="E542" s="248"/>
    </row>
    <row r="543" ht="15.75" customHeight="1">
      <c r="E543" s="248"/>
    </row>
    <row r="544" ht="15.75" customHeight="1">
      <c r="E544" s="248"/>
    </row>
    <row r="545" ht="15.75" customHeight="1">
      <c r="E545" s="248"/>
    </row>
    <row r="546" ht="15.75" customHeight="1">
      <c r="E546" s="248"/>
    </row>
    <row r="547" ht="15.75" customHeight="1">
      <c r="E547" s="248"/>
    </row>
    <row r="548" ht="15.75" customHeight="1">
      <c r="E548" s="248"/>
    </row>
    <row r="549" ht="15.75" customHeight="1">
      <c r="E549" s="248"/>
    </row>
    <row r="550" ht="15.75" customHeight="1">
      <c r="E550" s="248"/>
    </row>
    <row r="551" ht="15.75" customHeight="1">
      <c r="E551" s="248"/>
    </row>
    <row r="552" ht="15.75" customHeight="1">
      <c r="E552" s="248"/>
    </row>
    <row r="553" ht="15.75" customHeight="1">
      <c r="E553" s="248"/>
    </row>
    <row r="554" ht="15.75" customHeight="1">
      <c r="E554" s="248"/>
    </row>
    <row r="555" ht="15.75" customHeight="1">
      <c r="E555" s="248"/>
    </row>
    <row r="556" ht="15.75" customHeight="1">
      <c r="E556" s="248"/>
    </row>
    <row r="557" ht="15.75" customHeight="1">
      <c r="E557" s="248"/>
    </row>
    <row r="558" ht="15.75" customHeight="1">
      <c r="E558" s="248"/>
    </row>
    <row r="559" ht="15.75" customHeight="1">
      <c r="E559" s="248"/>
    </row>
    <row r="560" ht="15.75" customHeight="1">
      <c r="E560" s="248"/>
    </row>
    <row r="561" ht="15.75" customHeight="1">
      <c r="E561" s="248"/>
    </row>
    <row r="562" ht="15.75" customHeight="1">
      <c r="E562" s="248"/>
    </row>
    <row r="563" ht="15.75" customHeight="1">
      <c r="E563" s="248"/>
    </row>
    <row r="564" ht="15.75" customHeight="1">
      <c r="E564" s="248"/>
    </row>
    <row r="565" ht="15.75" customHeight="1">
      <c r="E565" s="248"/>
    </row>
    <row r="566" ht="15.75" customHeight="1">
      <c r="E566" s="248"/>
    </row>
    <row r="567" ht="15.75" customHeight="1">
      <c r="E567" s="248"/>
    </row>
    <row r="568" ht="15.75" customHeight="1">
      <c r="E568" s="248"/>
    </row>
    <row r="569" ht="15.75" customHeight="1">
      <c r="E569" s="248"/>
    </row>
    <row r="570" ht="15.75" customHeight="1">
      <c r="E570" s="248"/>
    </row>
    <row r="571" ht="15.75" customHeight="1">
      <c r="E571" s="248"/>
    </row>
    <row r="572" ht="15.75" customHeight="1">
      <c r="E572" s="248"/>
    </row>
    <row r="573" ht="15.75" customHeight="1">
      <c r="E573" s="248"/>
    </row>
    <row r="574" ht="15.75" customHeight="1">
      <c r="E574" s="248"/>
    </row>
    <row r="575" ht="15.75" customHeight="1">
      <c r="E575" s="248"/>
    </row>
    <row r="576" ht="15.75" customHeight="1">
      <c r="E576" s="248"/>
    </row>
    <row r="577" ht="15.75" customHeight="1">
      <c r="E577" s="248"/>
    </row>
    <row r="578" ht="15.75" customHeight="1">
      <c r="E578" s="248"/>
    </row>
    <row r="579" ht="15.75" customHeight="1">
      <c r="E579" s="248"/>
    </row>
    <row r="580" ht="15.75" customHeight="1">
      <c r="E580" s="248"/>
    </row>
    <row r="581" ht="15.75" customHeight="1">
      <c r="E581" s="248"/>
    </row>
    <row r="582" ht="15.75" customHeight="1">
      <c r="E582" s="248"/>
    </row>
    <row r="583" ht="15.75" customHeight="1">
      <c r="E583" s="248"/>
    </row>
    <row r="584" ht="15.75" customHeight="1">
      <c r="E584" s="248"/>
    </row>
    <row r="585" ht="15.75" customHeight="1">
      <c r="E585" s="248"/>
    </row>
    <row r="586" ht="15.75" customHeight="1">
      <c r="E586" s="248"/>
    </row>
    <row r="587" ht="15.75" customHeight="1">
      <c r="E587" s="248"/>
    </row>
    <row r="588" ht="15.75" customHeight="1">
      <c r="E588" s="248"/>
    </row>
    <row r="589" ht="15.75" customHeight="1">
      <c r="E589" s="248"/>
    </row>
    <row r="590" ht="15.75" customHeight="1">
      <c r="E590" s="248"/>
    </row>
    <row r="591" ht="15.75" customHeight="1">
      <c r="E591" s="248"/>
    </row>
    <row r="592" ht="15.75" customHeight="1">
      <c r="E592" s="248"/>
    </row>
    <row r="593" ht="15.75" customHeight="1">
      <c r="E593" s="248"/>
    </row>
    <row r="594" ht="15.75" customHeight="1">
      <c r="E594" s="248"/>
    </row>
    <row r="595" ht="15.75" customHeight="1">
      <c r="E595" s="248"/>
    </row>
    <row r="596" ht="15.75" customHeight="1">
      <c r="E596" s="248"/>
    </row>
    <row r="597" ht="15.75" customHeight="1">
      <c r="E597" s="248"/>
    </row>
    <row r="598" ht="15.75" customHeight="1">
      <c r="E598" s="248"/>
    </row>
    <row r="599" ht="15.75" customHeight="1">
      <c r="E599" s="248"/>
    </row>
    <row r="600" ht="15.75" customHeight="1">
      <c r="E600" s="248"/>
    </row>
    <row r="601" ht="15.75" customHeight="1">
      <c r="E601" s="248"/>
    </row>
    <row r="602" ht="15.75" customHeight="1">
      <c r="E602" s="248"/>
    </row>
    <row r="603" ht="15.75" customHeight="1">
      <c r="E603" s="248"/>
    </row>
    <row r="604" ht="15.75" customHeight="1">
      <c r="E604" s="248"/>
    </row>
    <row r="605" ht="15.75" customHeight="1">
      <c r="E605" s="248"/>
    </row>
    <row r="606" ht="15.75" customHeight="1">
      <c r="E606" s="248"/>
    </row>
    <row r="607" ht="15.75" customHeight="1">
      <c r="E607" s="248"/>
    </row>
    <row r="608" ht="15.75" customHeight="1">
      <c r="E608" s="248"/>
    </row>
    <row r="609" ht="15.75" customHeight="1">
      <c r="E609" s="248"/>
    </row>
    <row r="610" ht="15.75" customHeight="1">
      <c r="E610" s="248"/>
    </row>
    <row r="611" ht="15.75" customHeight="1">
      <c r="E611" s="248"/>
    </row>
    <row r="612" ht="15.75" customHeight="1">
      <c r="E612" s="248"/>
    </row>
    <row r="613" ht="15.75" customHeight="1">
      <c r="E613" s="248"/>
    </row>
    <row r="614" ht="15.75" customHeight="1">
      <c r="E614" s="248"/>
    </row>
    <row r="615" ht="15.75" customHeight="1">
      <c r="E615" s="248"/>
    </row>
    <row r="616" ht="15.75" customHeight="1">
      <c r="E616" s="248"/>
    </row>
    <row r="617" ht="15.75" customHeight="1">
      <c r="E617" s="248"/>
    </row>
    <row r="618" ht="15.75" customHeight="1">
      <c r="E618" s="248"/>
    </row>
    <row r="619" ht="15.75" customHeight="1">
      <c r="E619" s="248"/>
    </row>
    <row r="620" ht="15.75" customHeight="1">
      <c r="E620" s="248"/>
    </row>
    <row r="621" ht="15.75" customHeight="1">
      <c r="E621" s="248"/>
    </row>
    <row r="622" ht="15.75" customHeight="1">
      <c r="E622" s="248"/>
    </row>
    <row r="623" ht="15.75" customHeight="1">
      <c r="E623" s="248"/>
    </row>
    <row r="624" ht="15.75" customHeight="1">
      <c r="E624" s="248"/>
    </row>
    <row r="625" ht="15.75" customHeight="1">
      <c r="E625" s="248"/>
    </row>
    <row r="626" ht="15.75" customHeight="1">
      <c r="E626" s="248"/>
    </row>
    <row r="627" ht="15.75" customHeight="1">
      <c r="E627" s="248"/>
    </row>
    <row r="628" ht="15.75" customHeight="1">
      <c r="E628" s="248"/>
    </row>
    <row r="629" ht="15.75" customHeight="1">
      <c r="E629" s="248"/>
    </row>
    <row r="630" ht="15.75" customHeight="1">
      <c r="E630" s="248"/>
    </row>
    <row r="631" ht="15.75" customHeight="1">
      <c r="E631" s="248"/>
    </row>
    <row r="632" ht="15.75" customHeight="1">
      <c r="E632" s="248"/>
    </row>
    <row r="633" ht="15.75" customHeight="1">
      <c r="E633" s="248"/>
    </row>
    <row r="634" ht="15.75" customHeight="1">
      <c r="E634" s="248"/>
    </row>
    <row r="635" ht="15.75" customHeight="1">
      <c r="E635" s="248"/>
    </row>
    <row r="636" ht="15.75" customHeight="1">
      <c r="E636" s="248"/>
    </row>
    <row r="637" ht="15.75" customHeight="1">
      <c r="E637" s="248"/>
    </row>
    <row r="638" ht="15.75" customHeight="1">
      <c r="E638" s="248"/>
    </row>
    <row r="639" ht="15.75" customHeight="1">
      <c r="E639" s="248"/>
    </row>
    <row r="640" ht="15.75" customHeight="1">
      <c r="E640" s="248"/>
    </row>
    <row r="641" ht="15.75" customHeight="1">
      <c r="E641" s="248"/>
    </row>
    <row r="642" ht="15.75" customHeight="1">
      <c r="E642" s="248"/>
    </row>
    <row r="643" ht="15.75" customHeight="1">
      <c r="E643" s="248"/>
    </row>
    <row r="644" ht="15.75" customHeight="1">
      <c r="E644" s="248"/>
    </row>
    <row r="645" ht="15.75" customHeight="1">
      <c r="E645" s="248"/>
    </row>
    <row r="646" ht="15.75" customHeight="1">
      <c r="E646" s="248"/>
    </row>
    <row r="647" ht="15.75" customHeight="1">
      <c r="E647" s="248"/>
    </row>
    <row r="648" ht="15.75" customHeight="1">
      <c r="E648" s="248"/>
    </row>
    <row r="649" ht="15.75" customHeight="1">
      <c r="E649" s="248"/>
    </row>
    <row r="650" ht="15.75" customHeight="1">
      <c r="E650" s="248"/>
    </row>
    <row r="651" ht="15.75" customHeight="1">
      <c r="E651" s="248"/>
    </row>
    <row r="652" ht="15.75" customHeight="1">
      <c r="E652" s="248"/>
    </row>
    <row r="653" ht="15.75" customHeight="1">
      <c r="E653" s="248"/>
    </row>
    <row r="654" ht="15.75" customHeight="1">
      <c r="E654" s="248"/>
    </row>
    <row r="655" ht="15.75" customHeight="1">
      <c r="E655" s="248"/>
    </row>
    <row r="656" ht="15.75" customHeight="1">
      <c r="E656" s="248"/>
    </row>
    <row r="657" ht="15.75" customHeight="1">
      <c r="E657" s="248"/>
    </row>
    <row r="658" ht="15.75" customHeight="1">
      <c r="E658" s="248"/>
    </row>
    <row r="659" ht="15.75" customHeight="1">
      <c r="E659" s="248"/>
    </row>
    <row r="660" ht="15.75" customHeight="1">
      <c r="E660" s="248"/>
    </row>
    <row r="661" ht="15.75" customHeight="1">
      <c r="E661" s="248"/>
    </row>
    <row r="662" ht="15.75" customHeight="1">
      <c r="E662" s="248"/>
    </row>
    <row r="663" ht="15.75" customHeight="1">
      <c r="E663" s="248"/>
    </row>
    <row r="664" ht="15.75" customHeight="1">
      <c r="E664" s="248"/>
    </row>
    <row r="665" ht="15.75" customHeight="1">
      <c r="E665" s="248"/>
    </row>
    <row r="666" ht="15.75" customHeight="1">
      <c r="E666" s="248"/>
    </row>
    <row r="667" ht="15.75" customHeight="1">
      <c r="E667" s="248"/>
    </row>
    <row r="668" ht="15.75" customHeight="1">
      <c r="E668" s="248"/>
    </row>
    <row r="669" ht="15.75" customHeight="1">
      <c r="E669" s="248"/>
    </row>
    <row r="670" ht="15.75" customHeight="1">
      <c r="E670" s="248"/>
    </row>
    <row r="671" ht="15.75" customHeight="1">
      <c r="E671" s="248"/>
    </row>
    <row r="672" ht="15.75" customHeight="1">
      <c r="E672" s="248"/>
    </row>
    <row r="673" ht="15.75" customHeight="1">
      <c r="E673" s="248"/>
    </row>
    <row r="674" ht="15.75" customHeight="1">
      <c r="E674" s="248"/>
    </row>
    <row r="675" ht="15.75" customHeight="1">
      <c r="E675" s="248"/>
    </row>
    <row r="676" ht="15.75" customHeight="1">
      <c r="E676" s="248"/>
    </row>
    <row r="677" ht="15.75" customHeight="1">
      <c r="E677" s="248"/>
    </row>
    <row r="678" ht="15.75" customHeight="1">
      <c r="E678" s="248"/>
    </row>
    <row r="679" ht="15.75" customHeight="1">
      <c r="E679" s="248"/>
    </row>
    <row r="680" ht="15.75" customHeight="1">
      <c r="E680" s="248"/>
    </row>
    <row r="681" ht="15.75" customHeight="1">
      <c r="E681" s="248"/>
    </row>
    <row r="682" ht="15.75" customHeight="1">
      <c r="E682" s="248"/>
    </row>
    <row r="683" ht="15.75" customHeight="1">
      <c r="E683" s="248"/>
    </row>
    <row r="684" ht="15.75" customHeight="1">
      <c r="E684" s="248"/>
    </row>
    <row r="685" ht="15.75" customHeight="1">
      <c r="E685" s="248"/>
    </row>
    <row r="686" ht="15.75" customHeight="1">
      <c r="E686" s="248"/>
    </row>
    <row r="687" ht="15.75" customHeight="1">
      <c r="E687" s="248"/>
    </row>
    <row r="688" ht="15.75" customHeight="1">
      <c r="E688" s="248"/>
    </row>
    <row r="689" ht="15.75" customHeight="1">
      <c r="E689" s="248"/>
    </row>
    <row r="690" ht="15.75" customHeight="1">
      <c r="E690" s="248"/>
    </row>
    <row r="691" ht="15.75" customHeight="1">
      <c r="E691" s="248"/>
    </row>
    <row r="692" ht="15.75" customHeight="1">
      <c r="E692" s="248"/>
    </row>
    <row r="693" ht="15.75" customHeight="1">
      <c r="E693" s="248"/>
    </row>
    <row r="694" ht="15.75" customHeight="1">
      <c r="E694" s="248"/>
    </row>
    <row r="695" ht="15.75" customHeight="1">
      <c r="E695" s="248"/>
    </row>
    <row r="696" ht="15.75" customHeight="1">
      <c r="E696" s="248"/>
    </row>
    <row r="697" ht="15.75" customHeight="1">
      <c r="E697" s="248"/>
    </row>
    <row r="698" ht="15.75" customHeight="1">
      <c r="E698" s="248"/>
    </row>
    <row r="699" ht="15.75" customHeight="1">
      <c r="E699" s="248"/>
    </row>
    <row r="700" ht="15.75" customHeight="1">
      <c r="E700" s="248"/>
    </row>
    <row r="701" ht="15.75" customHeight="1">
      <c r="E701" s="248"/>
    </row>
    <row r="702" ht="15.75" customHeight="1">
      <c r="E702" s="248"/>
    </row>
    <row r="703" ht="15.75" customHeight="1">
      <c r="E703" s="248"/>
    </row>
    <row r="704" ht="15.75" customHeight="1">
      <c r="E704" s="248"/>
    </row>
    <row r="705" ht="15.75" customHeight="1">
      <c r="E705" s="248"/>
    </row>
    <row r="706" ht="15.75" customHeight="1">
      <c r="E706" s="248"/>
    </row>
    <row r="707" ht="15.75" customHeight="1">
      <c r="E707" s="248"/>
    </row>
    <row r="708" ht="15.75" customHeight="1">
      <c r="E708" s="248"/>
    </row>
    <row r="709" ht="15.75" customHeight="1">
      <c r="E709" s="248"/>
    </row>
    <row r="710" ht="15.75" customHeight="1">
      <c r="E710" s="248"/>
    </row>
    <row r="711" ht="15.75" customHeight="1">
      <c r="E711" s="248"/>
    </row>
    <row r="712" ht="15.75" customHeight="1">
      <c r="E712" s="248"/>
    </row>
    <row r="713" ht="15.75" customHeight="1">
      <c r="E713" s="248"/>
    </row>
    <row r="714" ht="15.75" customHeight="1">
      <c r="E714" s="248"/>
    </row>
    <row r="715" ht="15.75" customHeight="1">
      <c r="E715" s="248"/>
    </row>
    <row r="716" ht="15.75" customHeight="1">
      <c r="E716" s="248"/>
    </row>
    <row r="717" ht="15.75" customHeight="1">
      <c r="E717" s="248"/>
    </row>
    <row r="718" ht="15.75" customHeight="1">
      <c r="E718" s="248"/>
    </row>
    <row r="719" ht="15.75" customHeight="1">
      <c r="E719" s="248"/>
    </row>
    <row r="720" ht="15.75" customHeight="1">
      <c r="E720" s="248"/>
    </row>
    <row r="721" ht="15.75" customHeight="1">
      <c r="E721" s="248"/>
    </row>
    <row r="722" ht="15.75" customHeight="1">
      <c r="E722" s="248"/>
    </row>
    <row r="723" ht="15.75" customHeight="1">
      <c r="E723" s="248"/>
    </row>
    <row r="724" ht="15.75" customHeight="1">
      <c r="E724" s="248"/>
    </row>
    <row r="725" ht="15.75" customHeight="1">
      <c r="E725" s="248"/>
    </row>
    <row r="726" ht="15.75" customHeight="1">
      <c r="E726" s="248"/>
    </row>
    <row r="727" ht="15.75" customHeight="1">
      <c r="E727" s="248"/>
    </row>
    <row r="728" ht="15.75" customHeight="1">
      <c r="E728" s="248"/>
    </row>
    <row r="729" ht="15.75" customHeight="1">
      <c r="E729" s="248"/>
    </row>
    <row r="730" ht="15.75" customHeight="1">
      <c r="E730" s="248"/>
    </row>
    <row r="731" ht="15.75" customHeight="1">
      <c r="E731" s="248"/>
    </row>
    <row r="732" ht="15.75" customHeight="1">
      <c r="E732" s="248"/>
    </row>
    <row r="733" ht="15.75" customHeight="1">
      <c r="E733" s="248"/>
    </row>
    <row r="734" ht="15.75" customHeight="1">
      <c r="E734" s="248"/>
    </row>
    <row r="735" ht="15.75" customHeight="1">
      <c r="E735" s="248"/>
    </row>
    <row r="736" ht="15.75" customHeight="1">
      <c r="E736" s="248"/>
    </row>
    <row r="737" ht="15.75" customHeight="1">
      <c r="E737" s="248"/>
    </row>
    <row r="738" ht="15.75" customHeight="1">
      <c r="E738" s="248"/>
    </row>
    <row r="739" ht="15.75" customHeight="1">
      <c r="E739" s="248"/>
    </row>
    <row r="740" ht="15.75" customHeight="1">
      <c r="E740" s="248"/>
    </row>
    <row r="741" ht="15.75" customHeight="1">
      <c r="E741" s="248"/>
    </row>
    <row r="742" ht="15.75" customHeight="1">
      <c r="E742" s="248"/>
    </row>
    <row r="743" ht="15.75" customHeight="1">
      <c r="E743" s="248"/>
    </row>
    <row r="744" ht="15.75" customHeight="1">
      <c r="E744" s="248"/>
    </row>
    <row r="745" ht="15.75" customHeight="1">
      <c r="E745" s="248"/>
    </row>
    <row r="746" ht="15.75" customHeight="1">
      <c r="E746" s="248"/>
    </row>
    <row r="747" ht="15.75" customHeight="1">
      <c r="E747" s="248"/>
    </row>
    <row r="748" ht="15.75" customHeight="1">
      <c r="E748" s="248"/>
    </row>
    <row r="749" ht="15.75" customHeight="1">
      <c r="E749" s="248"/>
    </row>
    <row r="750" ht="15.75" customHeight="1">
      <c r="E750" s="248"/>
    </row>
    <row r="751" ht="15.75" customHeight="1">
      <c r="E751" s="248"/>
    </row>
    <row r="752" ht="15.75" customHeight="1">
      <c r="E752" s="248"/>
    </row>
    <row r="753" ht="15.75" customHeight="1">
      <c r="E753" s="248"/>
    </row>
    <row r="754" ht="15.75" customHeight="1">
      <c r="E754" s="248"/>
    </row>
    <row r="755" ht="15.75" customHeight="1">
      <c r="E755" s="248"/>
    </row>
    <row r="756" ht="15.75" customHeight="1">
      <c r="E756" s="248"/>
    </row>
    <row r="757" ht="15.75" customHeight="1">
      <c r="E757" s="248"/>
    </row>
    <row r="758" ht="15.75" customHeight="1">
      <c r="E758" s="248"/>
    </row>
    <row r="759" ht="15.75" customHeight="1">
      <c r="E759" s="248"/>
    </row>
    <row r="760" ht="15.75" customHeight="1">
      <c r="E760" s="248"/>
    </row>
    <row r="761" ht="15.75" customHeight="1">
      <c r="E761" s="248"/>
    </row>
    <row r="762" ht="15.75" customHeight="1">
      <c r="E762" s="248"/>
    </row>
    <row r="763" ht="15.75" customHeight="1">
      <c r="E763" s="248"/>
    </row>
    <row r="764" ht="15.75" customHeight="1">
      <c r="E764" s="248"/>
    </row>
    <row r="765" ht="15.75" customHeight="1">
      <c r="E765" s="248"/>
    </row>
    <row r="766" ht="15.75" customHeight="1">
      <c r="E766" s="248"/>
    </row>
    <row r="767" ht="15.75" customHeight="1">
      <c r="E767" s="248"/>
    </row>
    <row r="768" ht="15.75" customHeight="1">
      <c r="E768" s="248"/>
    </row>
    <row r="769" ht="15.75" customHeight="1">
      <c r="E769" s="248"/>
    </row>
    <row r="770" ht="15.75" customHeight="1">
      <c r="E770" s="248"/>
    </row>
    <row r="771" ht="15.75" customHeight="1">
      <c r="E771" s="248"/>
    </row>
    <row r="772" ht="15.75" customHeight="1">
      <c r="E772" s="248"/>
    </row>
    <row r="773" ht="15.75" customHeight="1">
      <c r="E773" s="248"/>
    </row>
    <row r="774" ht="15.75" customHeight="1">
      <c r="E774" s="248"/>
    </row>
    <row r="775" ht="15.75" customHeight="1">
      <c r="E775" s="248"/>
    </row>
    <row r="776" ht="15.75" customHeight="1">
      <c r="E776" s="248"/>
    </row>
    <row r="777" ht="15.75" customHeight="1">
      <c r="E777" s="248"/>
    </row>
    <row r="778" ht="15.75" customHeight="1">
      <c r="E778" s="248"/>
    </row>
    <row r="779" ht="15.75" customHeight="1">
      <c r="E779" s="248"/>
    </row>
    <row r="780" ht="15.75" customHeight="1">
      <c r="E780" s="248"/>
    </row>
    <row r="781" ht="15.75" customHeight="1">
      <c r="E781" s="248"/>
    </row>
    <row r="782" ht="15.75" customHeight="1">
      <c r="E782" s="248"/>
    </row>
    <row r="783" ht="15.75" customHeight="1">
      <c r="E783" s="248"/>
    </row>
    <row r="784" ht="15.75" customHeight="1">
      <c r="E784" s="248"/>
    </row>
    <row r="785" ht="15.75" customHeight="1">
      <c r="E785" s="248"/>
    </row>
    <row r="786" ht="15.75" customHeight="1">
      <c r="E786" s="248"/>
    </row>
    <row r="787" ht="15.75" customHeight="1">
      <c r="E787" s="248"/>
    </row>
    <row r="788" ht="15.75" customHeight="1">
      <c r="E788" s="248"/>
    </row>
    <row r="789" ht="15.75" customHeight="1">
      <c r="E789" s="248"/>
    </row>
    <row r="790" ht="15.75" customHeight="1">
      <c r="E790" s="248"/>
    </row>
    <row r="791" ht="15.75" customHeight="1">
      <c r="E791" s="248"/>
    </row>
    <row r="792" ht="15.75" customHeight="1">
      <c r="E792" s="248"/>
    </row>
    <row r="793" ht="15.75" customHeight="1">
      <c r="E793" s="248"/>
    </row>
    <row r="794" ht="15.75" customHeight="1">
      <c r="E794" s="248"/>
    </row>
    <row r="795" ht="15.75" customHeight="1">
      <c r="E795" s="248"/>
    </row>
    <row r="796" ht="15.75" customHeight="1">
      <c r="E796" s="248"/>
    </row>
    <row r="797" ht="15.75" customHeight="1">
      <c r="E797" s="248"/>
    </row>
    <row r="798" ht="15.75" customHeight="1">
      <c r="E798" s="248"/>
    </row>
    <row r="799" ht="15.75" customHeight="1">
      <c r="E799" s="248"/>
    </row>
    <row r="800" ht="15.75" customHeight="1">
      <c r="E800" s="248"/>
    </row>
    <row r="801" ht="15.75" customHeight="1">
      <c r="E801" s="248"/>
    </row>
    <row r="802" ht="15.75" customHeight="1">
      <c r="E802" s="248"/>
    </row>
    <row r="803" ht="15.75" customHeight="1">
      <c r="E803" s="248"/>
    </row>
    <row r="804" ht="15.75" customHeight="1">
      <c r="E804" s="248"/>
    </row>
    <row r="805" ht="15.75" customHeight="1">
      <c r="E805" s="248"/>
    </row>
    <row r="806" ht="15.75" customHeight="1">
      <c r="E806" s="248"/>
    </row>
    <row r="807" ht="15.75" customHeight="1">
      <c r="E807" s="248"/>
    </row>
    <row r="808" ht="15.75" customHeight="1">
      <c r="E808" s="248"/>
    </row>
    <row r="809" ht="15.75" customHeight="1">
      <c r="E809" s="248"/>
    </row>
    <row r="810" ht="15.75" customHeight="1">
      <c r="E810" s="248"/>
    </row>
    <row r="811" ht="15.75" customHeight="1">
      <c r="E811" s="248"/>
    </row>
    <row r="812" ht="15.75" customHeight="1">
      <c r="E812" s="248"/>
    </row>
    <row r="813" ht="15.75" customHeight="1">
      <c r="E813" s="248"/>
    </row>
    <row r="814" ht="15.75" customHeight="1">
      <c r="E814" s="248"/>
    </row>
    <row r="815" ht="15.75" customHeight="1">
      <c r="E815" s="248"/>
    </row>
    <row r="816" ht="15.75" customHeight="1">
      <c r="E816" s="248"/>
    </row>
    <row r="817" ht="15.75" customHeight="1">
      <c r="E817" s="248"/>
    </row>
    <row r="818" ht="15.75" customHeight="1">
      <c r="E818" s="248"/>
    </row>
    <row r="819" ht="15.75" customHeight="1">
      <c r="E819" s="248"/>
    </row>
    <row r="820" ht="15.75" customHeight="1">
      <c r="E820" s="248"/>
    </row>
    <row r="821" ht="15.75" customHeight="1">
      <c r="E821" s="248"/>
    </row>
    <row r="822" ht="15.75" customHeight="1">
      <c r="E822" s="248"/>
    </row>
    <row r="823" ht="15.75" customHeight="1">
      <c r="E823" s="248"/>
    </row>
    <row r="824" ht="15.75" customHeight="1">
      <c r="E824" s="248"/>
    </row>
    <row r="825" ht="15.75" customHeight="1">
      <c r="E825" s="248"/>
    </row>
    <row r="826" ht="15.75" customHeight="1">
      <c r="E826" s="248"/>
    </row>
    <row r="827" ht="15.75" customHeight="1">
      <c r="E827" s="248"/>
    </row>
    <row r="828" ht="15.75" customHeight="1">
      <c r="E828" s="248"/>
    </row>
    <row r="829" ht="15.75" customHeight="1">
      <c r="E829" s="248"/>
    </row>
    <row r="830" ht="15.75" customHeight="1">
      <c r="E830" s="248"/>
    </row>
    <row r="831" ht="15.75" customHeight="1">
      <c r="E831" s="248"/>
    </row>
    <row r="832" ht="15.75" customHeight="1">
      <c r="E832" s="248"/>
    </row>
    <row r="833" ht="15.75" customHeight="1">
      <c r="E833" s="248"/>
    </row>
    <row r="834" ht="15.75" customHeight="1">
      <c r="E834" s="248"/>
    </row>
    <row r="835" ht="15.75" customHeight="1">
      <c r="E835" s="248"/>
    </row>
    <row r="836" ht="15.75" customHeight="1">
      <c r="E836" s="248"/>
    </row>
    <row r="837" ht="15.75" customHeight="1">
      <c r="E837" s="248"/>
    </row>
    <row r="838" ht="15.75" customHeight="1">
      <c r="E838" s="248"/>
    </row>
    <row r="839" ht="15.75" customHeight="1">
      <c r="E839" s="248"/>
    </row>
    <row r="840" ht="15.75" customHeight="1">
      <c r="E840" s="248"/>
    </row>
    <row r="841" ht="15.75" customHeight="1">
      <c r="E841" s="248"/>
    </row>
    <row r="842" ht="15.75" customHeight="1">
      <c r="E842" s="248"/>
    </row>
    <row r="843" ht="15.75" customHeight="1">
      <c r="E843" s="248"/>
    </row>
    <row r="844" ht="15.75" customHeight="1">
      <c r="E844" s="248"/>
    </row>
    <row r="845" ht="15.75" customHeight="1">
      <c r="E845" s="248"/>
    </row>
    <row r="846" ht="15.75" customHeight="1">
      <c r="E846" s="248"/>
    </row>
    <row r="847" ht="15.75" customHeight="1">
      <c r="E847" s="248"/>
    </row>
    <row r="848" ht="15.75" customHeight="1">
      <c r="E848" s="248"/>
    </row>
    <row r="849" ht="15.75" customHeight="1">
      <c r="E849" s="248"/>
    </row>
    <row r="850" ht="15.75" customHeight="1">
      <c r="E850" s="248"/>
    </row>
    <row r="851" ht="15.75" customHeight="1">
      <c r="E851" s="248"/>
    </row>
    <row r="852" ht="15.75" customHeight="1">
      <c r="E852" s="248"/>
    </row>
    <row r="853" ht="15.75" customHeight="1">
      <c r="E853" s="248"/>
    </row>
    <row r="854" ht="15.75" customHeight="1">
      <c r="E854" s="248"/>
    </row>
    <row r="855" ht="15.75" customHeight="1">
      <c r="E855" s="248"/>
    </row>
    <row r="856" ht="15.75" customHeight="1">
      <c r="E856" s="248"/>
    </row>
    <row r="857" ht="15.75" customHeight="1">
      <c r="E857" s="248"/>
    </row>
    <row r="858" ht="15.75" customHeight="1">
      <c r="E858" s="248"/>
    </row>
    <row r="859" ht="15.75" customHeight="1">
      <c r="E859" s="248"/>
    </row>
    <row r="860" ht="15.75" customHeight="1">
      <c r="E860" s="248"/>
    </row>
    <row r="861" ht="15.75" customHeight="1">
      <c r="E861" s="248"/>
    </row>
    <row r="862" ht="15.75" customHeight="1">
      <c r="E862" s="248"/>
    </row>
    <row r="863" ht="15.75" customHeight="1">
      <c r="E863" s="248"/>
    </row>
    <row r="864" ht="15.75" customHeight="1">
      <c r="E864" s="248"/>
    </row>
    <row r="865" ht="15.75" customHeight="1">
      <c r="E865" s="248"/>
    </row>
    <row r="866" ht="15.75" customHeight="1">
      <c r="E866" s="248"/>
    </row>
    <row r="867" ht="15.75" customHeight="1">
      <c r="E867" s="248"/>
    </row>
    <row r="868" ht="15.75" customHeight="1">
      <c r="E868" s="248"/>
    </row>
    <row r="869" ht="15.75" customHeight="1">
      <c r="E869" s="248"/>
    </row>
    <row r="870" ht="15.75" customHeight="1">
      <c r="E870" s="248"/>
    </row>
    <row r="871" ht="15.75" customHeight="1">
      <c r="E871" s="248"/>
    </row>
    <row r="872" ht="15.75" customHeight="1">
      <c r="E872" s="248"/>
    </row>
    <row r="873" ht="15.75" customHeight="1">
      <c r="E873" s="248"/>
    </row>
    <row r="874" ht="15.75" customHeight="1">
      <c r="E874" s="248"/>
    </row>
    <row r="875" ht="15.75" customHeight="1">
      <c r="E875" s="248"/>
    </row>
    <row r="876" ht="15.75" customHeight="1">
      <c r="E876" s="248"/>
    </row>
    <row r="877" ht="15.75" customHeight="1">
      <c r="E877" s="248"/>
    </row>
    <row r="878" ht="15.75" customHeight="1">
      <c r="E878" s="248"/>
    </row>
    <row r="879" ht="15.75" customHeight="1">
      <c r="E879" s="248"/>
    </row>
    <row r="880" ht="15.75" customHeight="1">
      <c r="E880" s="248"/>
    </row>
    <row r="881" ht="15.75" customHeight="1">
      <c r="E881" s="248"/>
    </row>
    <row r="882" ht="15.75" customHeight="1">
      <c r="E882" s="248"/>
    </row>
    <row r="883" ht="15.75" customHeight="1">
      <c r="E883" s="248"/>
    </row>
    <row r="884" ht="15.75" customHeight="1">
      <c r="E884" s="248"/>
    </row>
    <row r="885" ht="15.75" customHeight="1">
      <c r="E885" s="248"/>
    </row>
    <row r="886" ht="15.75" customHeight="1">
      <c r="E886" s="248"/>
    </row>
    <row r="887" ht="15.75" customHeight="1">
      <c r="E887" s="248"/>
    </row>
    <row r="888" ht="15.75" customHeight="1">
      <c r="E888" s="248"/>
    </row>
    <row r="889" ht="15.75" customHeight="1">
      <c r="E889" s="248"/>
    </row>
    <row r="890" ht="15.75" customHeight="1">
      <c r="E890" s="248"/>
    </row>
    <row r="891" ht="15.75" customHeight="1">
      <c r="E891" s="248"/>
    </row>
    <row r="892" ht="15.75" customHeight="1">
      <c r="E892" s="248"/>
    </row>
    <row r="893" ht="15.75" customHeight="1">
      <c r="E893" s="248"/>
    </row>
    <row r="894" ht="15.75" customHeight="1">
      <c r="E894" s="248"/>
    </row>
    <row r="895" ht="15.75" customHeight="1">
      <c r="E895" s="248"/>
    </row>
    <row r="896" ht="15.75" customHeight="1">
      <c r="E896" s="248"/>
    </row>
    <row r="897" ht="15.75" customHeight="1">
      <c r="E897" s="248"/>
    </row>
    <row r="898" ht="15.75" customHeight="1">
      <c r="E898" s="248"/>
    </row>
    <row r="899" ht="15.75" customHeight="1">
      <c r="E899" s="248"/>
    </row>
    <row r="900" ht="15.75" customHeight="1">
      <c r="E900" s="248"/>
    </row>
    <row r="901" ht="15.75" customHeight="1">
      <c r="E901" s="248"/>
    </row>
    <row r="902" ht="15.75" customHeight="1">
      <c r="E902" s="248"/>
    </row>
    <row r="903" ht="15.75" customHeight="1">
      <c r="E903" s="248"/>
    </row>
    <row r="904" ht="15.75" customHeight="1">
      <c r="E904" s="248"/>
    </row>
    <row r="905" ht="15.75" customHeight="1">
      <c r="E905" s="248"/>
    </row>
    <row r="906" ht="15.75" customHeight="1">
      <c r="E906" s="248"/>
    </row>
    <row r="907" ht="15.75" customHeight="1">
      <c r="E907" s="248"/>
    </row>
    <row r="908" ht="15.75" customHeight="1">
      <c r="E908" s="248"/>
    </row>
    <row r="909" ht="15.75" customHeight="1">
      <c r="E909" s="248"/>
    </row>
    <row r="910" ht="15.75" customHeight="1">
      <c r="E910" s="248"/>
    </row>
    <row r="911" ht="15.75" customHeight="1">
      <c r="E911" s="248"/>
    </row>
    <row r="912" ht="15.75" customHeight="1">
      <c r="E912" s="248"/>
    </row>
    <row r="913" ht="15.75" customHeight="1">
      <c r="E913" s="248"/>
    </row>
    <row r="914" ht="15.75" customHeight="1">
      <c r="E914" s="248"/>
    </row>
    <row r="915" ht="15.75" customHeight="1">
      <c r="E915" s="248"/>
    </row>
    <row r="916" ht="15.75" customHeight="1">
      <c r="E916" s="248"/>
    </row>
    <row r="917" ht="15.75" customHeight="1">
      <c r="E917" s="248"/>
    </row>
    <row r="918" ht="15.75" customHeight="1">
      <c r="E918" s="248"/>
    </row>
    <row r="919" ht="15.75" customHeight="1">
      <c r="E919" s="248"/>
    </row>
    <row r="920" ht="15.75" customHeight="1">
      <c r="E920" s="248"/>
    </row>
    <row r="921" ht="15.75" customHeight="1">
      <c r="E921" s="248"/>
    </row>
    <row r="922" ht="15.75" customHeight="1">
      <c r="E922" s="248"/>
    </row>
    <row r="923" ht="15.75" customHeight="1">
      <c r="E923" s="248"/>
    </row>
    <row r="924" ht="15.75" customHeight="1">
      <c r="E924" s="248"/>
    </row>
    <row r="925" ht="15.75" customHeight="1">
      <c r="E925" s="248"/>
    </row>
    <row r="926" ht="15.75" customHeight="1">
      <c r="E926" s="248"/>
    </row>
    <row r="927" ht="15.75" customHeight="1">
      <c r="E927" s="248"/>
    </row>
    <row r="928" ht="15.75" customHeight="1">
      <c r="E928" s="248"/>
    </row>
    <row r="929" ht="15.75" customHeight="1">
      <c r="E929" s="248"/>
    </row>
    <row r="930" ht="15.75" customHeight="1">
      <c r="E930" s="248"/>
    </row>
    <row r="931" ht="15.75" customHeight="1">
      <c r="E931" s="248"/>
    </row>
    <row r="932" ht="15.75" customHeight="1">
      <c r="E932" s="248"/>
    </row>
    <row r="933" ht="15.75" customHeight="1">
      <c r="E933" s="248"/>
    </row>
    <row r="934" ht="15.75" customHeight="1">
      <c r="E934" s="248"/>
    </row>
    <row r="935" ht="15.75" customHeight="1">
      <c r="E935" s="248"/>
    </row>
    <row r="936" ht="15.75" customHeight="1">
      <c r="E936" s="248"/>
    </row>
    <row r="937" ht="15.75" customHeight="1">
      <c r="E937" s="248"/>
    </row>
    <row r="938" ht="15.75" customHeight="1">
      <c r="E938" s="248"/>
    </row>
    <row r="939" ht="15.75" customHeight="1">
      <c r="E939" s="248"/>
    </row>
    <row r="940" ht="15.75" customHeight="1">
      <c r="E940" s="248"/>
    </row>
    <row r="941" ht="15.75" customHeight="1">
      <c r="E941" s="248"/>
    </row>
    <row r="942" ht="15.75" customHeight="1">
      <c r="E942" s="248"/>
    </row>
    <row r="943" ht="15.75" customHeight="1">
      <c r="E943" s="248"/>
    </row>
    <row r="944" ht="15.75" customHeight="1">
      <c r="E944" s="248"/>
    </row>
    <row r="945" ht="15.75" customHeight="1">
      <c r="E945" s="248"/>
    </row>
    <row r="946" ht="15.75" customHeight="1">
      <c r="E946" s="248"/>
    </row>
    <row r="947" ht="15.75" customHeight="1">
      <c r="E947" s="248"/>
    </row>
    <row r="948" ht="15.75" customHeight="1">
      <c r="E948" s="248"/>
    </row>
    <row r="949" ht="15.75" customHeight="1">
      <c r="E949" s="248"/>
    </row>
    <row r="950" ht="15.75" customHeight="1">
      <c r="E950" s="248"/>
    </row>
    <row r="951" ht="15.75" customHeight="1">
      <c r="E951" s="248"/>
    </row>
    <row r="952" ht="15.75" customHeight="1">
      <c r="E952" s="248"/>
    </row>
    <row r="953" ht="15.75" customHeight="1">
      <c r="E953" s="248"/>
    </row>
    <row r="954" ht="15.75" customHeight="1">
      <c r="E954" s="248"/>
    </row>
    <row r="955" ht="15.75" customHeight="1">
      <c r="E955" s="248"/>
    </row>
    <row r="956" ht="15.75" customHeight="1">
      <c r="E956" s="248"/>
    </row>
    <row r="957" ht="15.75" customHeight="1">
      <c r="E957" s="248"/>
    </row>
    <row r="958" ht="15.75" customHeight="1">
      <c r="E958" s="248"/>
    </row>
    <row r="959" ht="15.75" customHeight="1">
      <c r="E959" s="248"/>
    </row>
    <row r="960" ht="15.75" customHeight="1">
      <c r="E960" s="248"/>
    </row>
    <row r="961" ht="15.75" customHeight="1">
      <c r="E961" s="248"/>
    </row>
    <row r="962" ht="15.75" customHeight="1">
      <c r="E962" s="248"/>
    </row>
    <row r="963" ht="15.75" customHeight="1">
      <c r="E963" s="248"/>
    </row>
    <row r="964" ht="15.75" customHeight="1">
      <c r="E964" s="248"/>
    </row>
    <row r="965" ht="15.75" customHeight="1">
      <c r="E965" s="248"/>
    </row>
    <row r="966" ht="15.75" customHeight="1">
      <c r="E966" s="248"/>
    </row>
    <row r="967" ht="15.75" customHeight="1">
      <c r="E967" s="248"/>
    </row>
    <row r="968" ht="15.75" customHeight="1">
      <c r="E968" s="248"/>
    </row>
    <row r="969" ht="15.75" customHeight="1">
      <c r="E969" s="248"/>
    </row>
    <row r="970" ht="15.75" customHeight="1">
      <c r="E970" s="248"/>
    </row>
    <row r="971" ht="15.75" customHeight="1">
      <c r="E971" s="248"/>
    </row>
    <row r="972" ht="15.75" customHeight="1">
      <c r="E972" s="248"/>
    </row>
    <row r="973" ht="15.75" customHeight="1">
      <c r="E973" s="248"/>
    </row>
    <row r="974" ht="15.75" customHeight="1">
      <c r="E974" s="248"/>
    </row>
    <row r="975" ht="15.75" customHeight="1">
      <c r="E975" s="248"/>
    </row>
    <row r="976" ht="15.75" customHeight="1">
      <c r="E976" s="248"/>
    </row>
    <row r="977" ht="15.75" customHeight="1">
      <c r="E977" s="248"/>
    </row>
    <row r="978" ht="15.75" customHeight="1">
      <c r="E978" s="248"/>
    </row>
    <row r="979" ht="15.75" customHeight="1">
      <c r="E979" s="248"/>
    </row>
    <row r="980" ht="15.75" customHeight="1">
      <c r="E980" s="248"/>
    </row>
    <row r="981" ht="15.75" customHeight="1">
      <c r="E981" s="248"/>
    </row>
    <row r="982" ht="15.75" customHeight="1">
      <c r="E982" s="248"/>
    </row>
    <row r="983" ht="15.75" customHeight="1">
      <c r="E983" s="248"/>
    </row>
    <row r="984" ht="15.75" customHeight="1">
      <c r="E984" s="248"/>
    </row>
    <row r="985" ht="15.75" customHeight="1">
      <c r="E985" s="248"/>
    </row>
    <row r="986" ht="15.75" customHeight="1">
      <c r="E986" s="248"/>
    </row>
    <row r="987" ht="15.75" customHeight="1">
      <c r="E987" s="248"/>
    </row>
    <row r="988" ht="15.75" customHeight="1">
      <c r="E988" s="248"/>
    </row>
    <row r="989" ht="15.75" customHeight="1">
      <c r="E989" s="248"/>
    </row>
    <row r="990" ht="15.75" customHeight="1">
      <c r="E990" s="248"/>
    </row>
    <row r="991" ht="15.75" customHeight="1">
      <c r="E991" s="248"/>
    </row>
    <row r="992" ht="15.75" customHeight="1">
      <c r="E992" s="248"/>
    </row>
    <row r="993" ht="15.75" customHeight="1">
      <c r="E993" s="248"/>
    </row>
    <row r="994" ht="15.75" customHeight="1">
      <c r="E994" s="248"/>
    </row>
    <row r="995" ht="15.75" customHeight="1">
      <c r="E995" s="248"/>
    </row>
    <row r="996" ht="15.75" customHeight="1">
      <c r="E996" s="248"/>
    </row>
    <row r="997" ht="15.75" customHeight="1">
      <c r="E997" s="248"/>
    </row>
    <row r="998" ht="15.75" customHeight="1">
      <c r="E998" s="248"/>
    </row>
    <row r="999" ht="15.75" customHeight="1">
      <c r="E999" s="248"/>
    </row>
    <row r="1000" ht="15.75" customHeight="1">
      <c r="E1000" s="248"/>
    </row>
  </sheetData>
  <mergeCells count="5">
    <mergeCell ref="B13:C13"/>
    <mergeCell ref="D13:E13"/>
    <mergeCell ref="W26:Z26"/>
    <mergeCell ref="E50:E52"/>
    <mergeCell ref="B67:E99"/>
  </mergeCells>
  <hyperlinks>
    <hyperlink r:id="rId1" ref="B7"/>
    <hyperlink r:id="rId2" ref="B8"/>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pageSetUpPr/>
  </sheetPr>
  <sheetViews>
    <sheetView workbookViewId="0">
      <pane xSplit="10.0" ySplit="8.0" topLeftCell="K9" activePane="bottomRight" state="frozen"/>
      <selection activeCell="K1" sqref="K1" pane="topRight"/>
      <selection activeCell="A9" sqref="A9" pane="bottomLeft"/>
      <selection activeCell="K9" sqref="K9" pane="bottomRight"/>
    </sheetView>
  </sheetViews>
  <sheetFormatPr customHeight="1" defaultColWidth="14.43" defaultRowHeight="15.0"/>
  <cols>
    <col customWidth="1" min="1" max="1" width="3.14"/>
    <col customWidth="1" min="2" max="2" width="6.71"/>
    <col customWidth="1" min="3" max="3" width="16.57"/>
    <col customWidth="1" min="4" max="4" width="12.43"/>
    <col customWidth="1" min="5" max="5" width="36.86"/>
    <col customWidth="1" min="6" max="6" width="5.43"/>
    <col customWidth="1" min="7" max="7" width="12.57"/>
    <col customWidth="1" min="8" max="8" width="18.14"/>
    <col customWidth="1" min="9" max="9" width="11.71"/>
    <col customWidth="1" min="10" max="10" width="13.29"/>
    <col customWidth="1" min="11" max="13" width="7.14"/>
    <col customWidth="1" min="14" max="14" width="8.29"/>
    <col customWidth="1" min="15" max="28" width="7.14"/>
    <col customWidth="1" min="29" max="29" width="8.0"/>
    <col customWidth="1" min="30" max="30" width="7.29"/>
    <col customWidth="1" min="31" max="31" width="7.86"/>
    <col customWidth="1" min="32" max="32" width="9.14"/>
    <col customWidth="1" min="33" max="33" width="27.86"/>
    <col customWidth="1" min="34" max="51" width="6.14"/>
  </cols>
  <sheetData>
    <row r="1" ht="18.75" customHeight="1">
      <c r="A1" s="249" t="s">
        <v>115</v>
      </c>
      <c r="B1" s="250" t="s">
        <v>116</v>
      </c>
      <c r="C1" s="251"/>
      <c r="D1" s="252"/>
      <c r="E1" s="252"/>
      <c r="F1" s="253"/>
      <c r="G1" s="251"/>
      <c r="H1" s="251"/>
      <c r="I1" s="254"/>
      <c r="J1" s="255" t="s">
        <v>117</v>
      </c>
      <c r="K1" s="256">
        <f t="shared" ref="K1:AB1" si="1">SUMIF($D9:$D36,"FIBERGLASS",AH9:AH36)</f>
        <v>0</v>
      </c>
      <c r="L1" s="257">
        <f t="shared" si="1"/>
        <v>0</v>
      </c>
      <c r="M1" s="258">
        <f t="shared" si="1"/>
        <v>0</v>
      </c>
      <c r="N1" s="259">
        <f t="shared" si="1"/>
        <v>0</v>
      </c>
      <c r="O1" s="260">
        <f t="shared" si="1"/>
        <v>0</v>
      </c>
      <c r="P1" s="261">
        <f t="shared" si="1"/>
        <v>0</v>
      </c>
      <c r="Q1" s="262">
        <f t="shared" si="1"/>
        <v>0</v>
      </c>
      <c r="R1" s="263">
        <f t="shared" si="1"/>
        <v>0</v>
      </c>
      <c r="S1" s="264">
        <f t="shared" si="1"/>
        <v>0</v>
      </c>
      <c r="T1" s="265">
        <f t="shared" si="1"/>
        <v>0</v>
      </c>
      <c r="U1" s="265">
        <f t="shared" si="1"/>
        <v>0</v>
      </c>
      <c r="V1" s="266">
        <f t="shared" si="1"/>
        <v>0</v>
      </c>
      <c r="W1" s="267">
        <f t="shared" si="1"/>
        <v>0</v>
      </c>
      <c r="X1" s="268">
        <f t="shared" si="1"/>
        <v>0</v>
      </c>
      <c r="Y1" s="269">
        <f t="shared" si="1"/>
        <v>0</v>
      </c>
      <c r="Z1" s="270">
        <f t="shared" si="1"/>
        <v>0</v>
      </c>
      <c r="AA1" s="271">
        <f t="shared" si="1"/>
        <v>0</v>
      </c>
      <c r="AB1" s="272">
        <f t="shared" si="1"/>
        <v>0</v>
      </c>
      <c r="AC1" s="273"/>
      <c r="AD1" s="274"/>
      <c r="AE1" s="274"/>
      <c r="AF1" s="274"/>
      <c r="AG1" s="273"/>
      <c r="AH1" s="275"/>
      <c r="AI1" s="276"/>
      <c r="AJ1" s="277"/>
      <c r="AK1" s="278"/>
      <c r="AL1" s="279"/>
      <c r="AM1" s="280"/>
      <c r="AN1" s="281"/>
      <c r="AO1" s="282"/>
      <c r="AP1" s="283"/>
      <c r="AQ1" s="284"/>
      <c r="AR1" s="284"/>
      <c r="AS1" s="285"/>
      <c r="AT1" s="267"/>
      <c r="AU1" s="286"/>
      <c r="AV1" s="287"/>
      <c r="AW1" s="288"/>
      <c r="AX1" s="289"/>
      <c r="AY1" s="272"/>
    </row>
    <row r="2" ht="18.75" customHeight="1">
      <c r="A2" s="273"/>
      <c r="B2" s="250"/>
      <c r="C2" s="250"/>
      <c r="D2" s="290"/>
      <c r="E2" s="252"/>
      <c r="F2" s="253"/>
      <c r="G2" s="251"/>
      <c r="H2" s="251"/>
      <c r="I2" s="251"/>
      <c r="J2" s="255" t="s">
        <v>118</v>
      </c>
      <c r="K2" s="256">
        <f t="shared" ref="K2:AB2" si="2">SUMIF($D9:$D36,"PU",AH9:AH36)</f>
        <v>0</v>
      </c>
      <c r="L2" s="257">
        <f t="shared" si="2"/>
        <v>0</v>
      </c>
      <c r="M2" s="258">
        <f t="shared" si="2"/>
        <v>0</v>
      </c>
      <c r="N2" s="259">
        <f t="shared" si="2"/>
        <v>0</v>
      </c>
      <c r="O2" s="260">
        <f t="shared" si="2"/>
        <v>0</v>
      </c>
      <c r="P2" s="261">
        <f t="shared" si="2"/>
        <v>0</v>
      </c>
      <c r="Q2" s="262">
        <f t="shared" si="2"/>
        <v>0</v>
      </c>
      <c r="R2" s="263">
        <f t="shared" si="2"/>
        <v>0</v>
      </c>
      <c r="S2" s="264">
        <f t="shared" si="2"/>
        <v>0</v>
      </c>
      <c r="T2" s="265">
        <f t="shared" si="2"/>
        <v>0</v>
      </c>
      <c r="U2" s="265">
        <f t="shared" si="2"/>
        <v>0</v>
      </c>
      <c r="V2" s="266">
        <f t="shared" si="2"/>
        <v>0</v>
      </c>
      <c r="W2" s="267">
        <f t="shared" si="2"/>
        <v>0</v>
      </c>
      <c r="X2" s="268">
        <f t="shared" si="2"/>
        <v>0</v>
      </c>
      <c r="Y2" s="269">
        <f t="shared" si="2"/>
        <v>0</v>
      </c>
      <c r="Z2" s="270">
        <f t="shared" si="2"/>
        <v>0</v>
      </c>
      <c r="AA2" s="271">
        <f t="shared" si="2"/>
        <v>0</v>
      </c>
      <c r="AB2" s="272">
        <f t="shared" si="2"/>
        <v>0</v>
      </c>
      <c r="AC2" s="291"/>
      <c r="AD2" s="292"/>
      <c r="AE2" s="292"/>
      <c r="AF2" s="293"/>
      <c r="AG2" s="294"/>
      <c r="AH2" s="295"/>
      <c r="AI2" s="296"/>
      <c r="AJ2" s="296"/>
      <c r="AK2" s="296"/>
      <c r="AL2" s="296"/>
      <c r="AM2" s="296"/>
      <c r="AN2" s="273"/>
      <c r="AO2" s="253"/>
      <c r="AP2" s="253"/>
      <c r="AQ2" s="253"/>
      <c r="AR2" s="253"/>
      <c r="AS2" s="253"/>
      <c r="AT2" s="253"/>
      <c r="AU2" s="253"/>
      <c r="AV2" s="253"/>
      <c r="AW2" s="253"/>
      <c r="AX2" s="253"/>
      <c r="AY2" s="253"/>
    </row>
    <row r="3" ht="18.75" customHeight="1">
      <c r="A3" s="273"/>
      <c r="B3" s="250"/>
      <c r="C3" s="250"/>
      <c r="D3" s="290"/>
      <c r="E3" s="252"/>
      <c r="F3" s="253"/>
      <c r="G3" s="251"/>
      <c r="H3" s="251"/>
      <c r="I3" s="251"/>
      <c r="J3" s="255" t="s">
        <v>119</v>
      </c>
      <c r="K3" s="256">
        <f t="shared" ref="K3:AB3" si="3">SUMIF($D9:$D36,"PE",AH9:AH36)</f>
        <v>0</v>
      </c>
      <c r="L3" s="257">
        <f t="shared" si="3"/>
        <v>0</v>
      </c>
      <c r="M3" s="258">
        <f t="shared" si="3"/>
        <v>0</v>
      </c>
      <c r="N3" s="259">
        <f t="shared" si="3"/>
        <v>0</v>
      </c>
      <c r="O3" s="260">
        <f t="shared" si="3"/>
        <v>0</v>
      </c>
      <c r="P3" s="261">
        <f t="shared" si="3"/>
        <v>0</v>
      </c>
      <c r="Q3" s="262">
        <f t="shared" si="3"/>
        <v>0</v>
      </c>
      <c r="R3" s="263">
        <f t="shared" si="3"/>
        <v>0</v>
      </c>
      <c r="S3" s="264">
        <f t="shared" si="3"/>
        <v>0</v>
      </c>
      <c r="T3" s="265">
        <f t="shared" si="3"/>
        <v>0</v>
      </c>
      <c r="U3" s="265">
        <f t="shared" si="3"/>
        <v>0</v>
      </c>
      <c r="V3" s="266">
        <f t="shared" si="3"/>
        <v>0</v>
      </c>
      <c r="W3" s="267">
        <f t="shared" si="3"/>
        <v>0</v>
      </c>
      <c r="X3" s="268">
        <f t="shared" si="3"/>
        <v>0</v>
      </c>
      <c r="Y3" s="269">
        <f t="shared" si="3"/>
        <v>0</v>
      </c>
      <c r="Z3" s="270">
        <f t="shared" si="3"/>
        <v>0</v>
      </c>
      <c r="AA3" s="271">
        <f t="shared" si="3"/>
        <v>0</v>
      </c>
      <c r="AB3" s="272">
        <f t="shared" si="3"/>
        <v>0</v>
      </c>
      <c r="AC3" s="291"/>
      <c r="AD3" s="292"/>
      <c r="AE3" s="292"/>
      <c r="AF3" s="293"/>
      <c r="AG3" s="294"/>
      <c r="AH3" s="295"/>
      <c r="AI3" s="296"/>
      <c r="AJ3" s="296"/>
      <c r="AK3" s="296"/>
      <c r="AL3" s="296"/>
      <c r="AM3" s="296"/>
      <c r="AN3" s="273"/>
      <c r="AO3" s="253"/>
      <c r="AP3" s="253"/>
      <c r="AQ3" s="253"/>
      <c r="AR3" s="253"/>
      <c r="AS3" s="253"/>
      <c r="AT3" s="253"/>
      <c r="AU3" s="253"/>
      <c r="AV3" s="253"/>
      <c r="AW3" s="253"/>
      <c r="AX3" s="253"/>
      <c r="AY3" s="253"/>
    </row>
    <row r="4" ht="29.25" customHeight="1">
      <c r="A4" s="273"/>
      <c r="B4" s="250" t="s">
        <v>120</v>
      </c>
      <c r="C4" s="250" t="s">
        <v>121</v>
      </c>
      <c r="D4" s="290" t="s">
        <v>122</v>
      </c>
      <c r="E4" s="252" t="s">
        <v>123</v>
      </c>
      <c r="F4" s="253" t="s">
        <v>124</v>
      </c>
      <c r="G4" s="251" t="s">
        <v>125</v>
      </c>
      <c r="H4" s="251" t="s">
        <v>126</v>
      </c>
      <c r="I4" s="251"/>
      <c r="J4" s="255" t="s">
        <v>127</v>
      </c>
      <c r="K4" s="297" t="s">
        <v>128</v>
      </c>
      <c r="L4" s="298"/>
      <c r="M4" s="298"/>
      <c r="N4" s="298"/>
      <c r="O4" s="298"/>
      <c r="P4" s="298"/>
      <c r="Q4" s="298"/>
      <c r="R4" s="298"/>
      <c r="S4" s="298"/>
      <c r="T4" s="298"/>
      <c r="U4" s="298"/>
      <c r="V4" s="298"/>
      <c r="W4" s="298"/>
      <c r="X4" s="298"/>
      <c r="Y4" s="298"/>
      <c r="Z4" s="298"/>
      <c r="AA4" s="299"/>
      <c r="AB4" s="300"/>
      <c r="AC4" s="291"/>
      <c r="AD4" s="292" t="s">
        <v>129</v>
      </c>
      <c r="AE4" s="292" t="s">
        <v>130</v>
      </c>
      <c r="AF4" s="293" t="s">
        <v>131</v>
      </c>
      <c r="AG4" s="294"/>
      <c r="AH4" s="295"/>
      <c r="AI4" s="296"/>
      <c r="AJ4" s="296"/>
      <c r="AK4" s="296"/>
      <c r="AL4" s="296"/>
      <c r="AM4" s="296"/>
      <c r="AN4" s="273"/>
      <c r="AO4" s="253"/>
      <c r="AP4" s="253"/>
      <c r="AQ4" s="253"/>
      <c r="AR4" s="253"/>
      <c r="AS4" s="253"/>
      <c r="AT4" s="253"/>
      <c r="AU4" s="253"/>
      <c r="AV4" s="253"/>
      <c r="AW4" s="253"/>
      <c r="AX4" s="253"/>
      <c r="AY4" s="253"/>
    </row>
    <row r="5" ht="17.25" customHeight="1">
      <c r="A5" s="273"/>
      <c r="B5" s="251"/>
      <c r="C5" s="251"/>
      <c r="D5" s="252"/>
      <c r="E5" s="252"/>
      <c r="F5" s="253"/>
      <c r="G5" s="251"/>
      <c r="H5" s="251"/>
      <c r="I5" s="251"/>
      <c r="J5" s="301"/>
      <c r="K5" s="300"/>
      <c r="L5" s="300"/>
      <c r="M5" s="300"/>
      <c r="N5" s="300"/>
      <c r="O5" s="300"/>
      <c r="P5" s="300"/>
      <c r="Q5" s="300"/>
      <c r="R5" s="300"/>
      <c r="S5" s="300"/>
      <c r="T5" s="300"/>
      <c r="U5" s="300"/>
      <c r="V5" s="300"/>
      <c r="W5" s="300"/>
      <c r="X5" s="302"/>
      <c r="Y5" s="303" t="s">
        <v>132</v>
      </c>
      <c r="Z5" s="304"/>
      <c r="AA5" s="305"/>
      <c r="AB5" s="300"/>
      <c r="AC5" s="253"/>
      <c r="AD5" s="292">
        <f t="shared" ref="AD5:AF5" si="4">SUM(AD9:AD36)</f>
        <v>0</v>
      </c>
      <c r="AE5" s="292">
        <f t="shared" si="4"/>
        <v>0</v>
      </c>
      <c r="AF5" s="306">
        <f t="shared" si="4"/>
        <v>0</v>
      </c>
      <c r="AG5" s="294"/>
      <c r="AH5" s="295"/>
      <c r="AI5" s="296"/>
      <c r="AJ5" s="296"/>
      <c r="AK5" s="296"/>
      <c r="AL5" s="296"/>
      <c r="AM5" s="273"/>
      <c r="AN5" s="253"/>
      <c r="AO5" s="253"/>
      <c r="AP5" s="253"/>
      <c r="AQ5" s="253"/>
      <c r="AR5" s="253"/>
      <c r="AS5" s="253"/>
      <c r="AT5" s="253"/>
      <c r="AU5" s="253"/>
      <c r="AV5" s="253"/>
      <c r="AW5" s="253"/>
      <c r="AX5" s="253"/>
      <c r="AY5" s="253"/>
    </row>
    <row r="6" ht="9.0" customHeight="1">
      <c r="A6" s="273"/>
      <c r="B6" s="251"/>
      <c r="C6" s="251"/>
      <c r="D6" s="252"/>
      <c r="E6" s="252"/>
      <c r="F6" s="253"/>
      <c r="G6" s="251"/>
      <c r="H6" s="251"/>
      <c r="I6" s="251"/>
      <c r="J6" s="301"/>
      <c r="K6" s="300"/>
      <c r="L6" s="300"/>
      <c r="M6" s="300"/>
      <c r="N6" s="300"/>
      <c r="O6" s="300"/>
      <c r="P6" s="300"/>
      <c r="Q6" s="300"/>
      <c r="R6" s="300"/>
      <c r="S6" s="300"/>
      <c r="T6" s="300"/>
      <c r="U6" s="300"/>
      <c r="V6" s="300"/>
      <c r="W6" s="300"/>
      <c r="X6" s="302"/>
      <c r="Y6" s="307"/>
      <c r="Z6" s="308"/>
      <c r="AA6" s="309"/>
      <c r="AB6" s="300"/>
      <c r="AC6" s="253"/>
      <c r="AD6" s="300"/>
      <c r="AE6" s="300"/>
      <c r="AF6" s="300"/>
      <c r="AG6" s="253"/>
      <c r="AH6" s="295"/>
      <c r="AI6" s="296"/>
      <c r="AJ6" s="296"/>
      <c r="AK6" s="296"/>
      <c r="AL6" s="296"/>
      <c r="AM6" s="273"/>
      <c r="AN6" s="253"/>
      <c r="AO6" s="253"/>
      <c r="AP6" s="253"/>
      <c r="AQ6" s="253"/>
      <c r="AR6" s="253"/>
      <c r="AS6" s="253"/>
      <c r="AT6" s="253"/>
      <c r="AU6" s="253"/>
      <c r="AV6" s="253"/>
      <c r="AW6" s="253"/>
      <c r="AX6" s="253"/>
      <c r="AY6" s="253"/>
    </row>
    <row r="7" ht="24.75" customHeight="1">
      <c r="A7" s="310"/>
      <c r="B7" s="311"/>
      <c r="C7" s="311"/>
      <c r="D7" s="311"/>
      <c r="E7" s="311"/>
      <c r="F7" s="311"/>
      <c r="G7" s="311"/>
      <c r="H7" s="311"/>
      <c r="I7" s="311"/>
      <c r="J7" s="312"/>
      <c r="K7" s="58" t="s">
        <v>133</v>
      </c>
      <c r="L7" s="59" t="s">
        <v>134</v>
      </c>
      <c r="M7" s="313" t="s">
        <v>32</v>
      </c>
      <c r="N7" s="314" t="s">
        <v>33</v>
      </c>
      <c r="O7" s="315" t="s">
        <v>34</v>
      </c>
      <c r="P7" s="316" t="s">
        <v>35</v>
      </c>
      <c r="Q7" s="317" t="s">
        <v>135</v>
      </c>
      <c r="R7" s="65" t="s">
        <v>136</v>
      </c>
      <c r="S7" s="117" t="s">
        <v>137</v>
      </c>
      <c r="T7" s="318" t="s">
        <v>39</v>
      </c>
      <c r="U7" s="67" t="s">
        <v>70</v>
      </c>
      <c r="V7" s="319" t="s">
        <v>40</v>
      </c>
      <c r="W7" s="119" t="s">
        <v>72</v>
      </c>
      <c r="X7" s="120" t="s">
        <v>73</v>
      </c>
      <c r="Y7" s="320" t="s">
        <v>42</v>
      </c>
      <c r="Z7" s="321" t="s">
        <v>43</v>
      </c>
      <c r="AA7" s="322" t="s">
        <v>44</v>
      </c>
      <c r="AB7" s="121" t="s">
        <v>138</v>
      </c>
      <c r="AC7" s="323"/>
      <c r="AD7" s="292"/>
      <c r="AE7" s="292"/>
      <c r="AF7" s="293"/>
      <c r="AG7" s="293"/>
      <c r="AH7" s="300"/>
      <c r="AI7" s="300"/>
      <c r="AJ7" s="300"/>
      <c r="AK7" s="300"/>
      <c r="AL7" s="300"/>
      <c r="AM7" s="300"/>
      <c r="AN7" s="300"/>
      <c r="AO7" s="300"/>
      <c r="AP7" s="300"/>
      <c r="AQ7" s="300"/>
      <c r="AR7" s="300"/>
      <c r="AS7" s="300"/>
      <c r="AT7" s="300"/>
      <c r="AU7" s="300"/>
      <c r="AV7" s="300"/>
      <c r="AW7" s="274"/>
      <c r="AX7" s="274"/>
      <c r="AY7" s="274"/>
    </row>
    <row r="8" ht="22.5" customHeight="1">
      <c r="A8" s="310"/>
      <c r="B8" s="324"/>
      <c r="C8" s="324"/>
      <c r="D8" s="324"/>
      <c r="E8" s="324"/>
      <c r="F8" s="324"/>
      <c r="G8" s="324"/>
      <c r="H8" s="324"/>
      <c r="I8" s="324"/>
      <c r="J8" s="325"/>
      <c r="K8" s="256" t="s">
        <v>45</v>
      </c>
      <c r="L8" s="326" t="s">
        <v>46</v>
      </c>
      <c r="M8" s="313" t="s">
        <v>47</v>
      </c>
      <c r="N8" s="314" t="s">
        <v>48</v>
      </c>
      <c r="O8" s="315" t="s">
        <v>49</v>
      </c>
      <c r="P8" s="316" t="s">
        <v>50</v>
      </c>
      <c r="Q8" s="317" t="s">
        <v>51</v>
      </c>
      <c r="R8" s="327" t="s">
        <v>52</v>
      </c>
      <c r="S8" s="328" t="s">
        <v>53</v>
      </c>
      <c r="T8" s="318" t="s">
        <v>54</v>
      </c>
      <c r="U8" s="67" t="s">
        <v>83</v>
      </c>
      <c r="V8" s="319" t="s">
        <v>55</v>
      </c>
      <c r="W8" s="147" t="s">
        <v>139</v>
      </c>
      <c r="X8" s="329" t="s">
        <v>56</v>
      </c>
      <c r="Y8" s="320" t="s">
        <v>57</v>
      </c>
      <c r="Z8" s="321" t="s">
        <v>58</v>
      </c>
      <c r="AA8" s="322" t="s">
        <v>59</v>
      </c>
      <c r="AB8" s="330" t="s">
        <v>140</v>
      </c>
      <c r="AC8" s="323" t="s">
        <v>141</v>
      </c>
      <c r="AD8" s="331" t="s">
        <v>142</v>
      </c>
      <c r="AE8" s="331" t="s">
        <v>142</v>
      </c>
      <c r="AF8" s="332" t="s">
        <v>24</v>
      </c>
      <c r="AG8" s="333"/>
      <c r="AH8" s="300"/>
      <c r="AI8" s="300"/>
      <c r="AJ8" s="300"/>
      <c r="AK8" s="300"/>
      <c r="AL8" s="300"/>
      <c r="AM8" s="300"/>
      <c r="AN8" s="300"/>
      <c r="AO8" s="300"/>
      <c r="AP8" s="300"/>
      <c r="AQ8" s="300"/>
      <c r="AR8" s="300"/>
      <c r="AS8" s="300"/>
      <c r="AT8" s="300"/>
      <c r="AU8" s="300"/>
      <c r="AV8" s="300"/>
      <c r="AW8" s="274"/>
      <c r="AX8" s="274"/>
      <c r="AY8" s="274"/>
    </row>
    <row r="9" ht="18.0" customHeight="1">
      <c r="A9" s="334"/>
      <c r="B9" s="335"/>
      <c r="C9" s="335" t="s">
        <v>143</v>
      </c>
      <c r="D9" s="336" t="s">
        <v>144</v>
      </c>
      <c r="E9" s="337" t="s">
        <v>145</v>
      </c>
      <c r="F9" s="338">
        <v>18.0</v>
      </c>
      <c r="G9" s="335" t="s">
        <v>146</v>
      </c>
      <c r="H9" s="339" t="s">
        <v>147</v>
      </c>
      <c r="I9" s="335" t="s">
        <v>148</v>
      </c>
      <c r="J9" s="340">
        <f>'Macros Fiberglass GRP'!M47</f>
        <v>2220.3</v>
      </c>
      <c r="K9" s="341"/>
      <c r="L9" s="257"/>
      <c r="M9" s="258"/>
      <c r="N9" s="259"/>
      <c r="O9" s="260"/>
      <c r="P9" s="261"/>
      <c r="Q9" s="342"/>
      <c r="R9" s="343"/>
      <c r="S9" s="264"/>
      <c r="T9" s="265"/>
      <c r="U9" s="344"/>
      <c r="V9" s="266"/>
      <c r="W9" s="344"/>
      <c r="X9" s="268"/>
      <c r="Y9" s="269"/>
      <c r="Z9" s="270"/>
      <c r="AA9" s="271"/>
      <c r="AB9" s="300"/>
      <c r="AC9" s="251"/>
      <c r="AD9" s="345">
        <f t="shared" ref="AD9:AD36" si="6">SUM(K9:AB9)</f>
        <v>0</v>
      </c>
      <c r="AE9" s="345">
        <f t="shared" ref="AE9:AE36" si="7">AD9*F9</f>
        <v>0</v>
      </c>
      <c r="AF9" s="346">
        <f t="shared" ref="AF9:AF36" si="8">SUM(K9:AB9)*J9</f>
        <v>0</v>
      </c>
      <c r="AG9" s="295"/>
      <c r="AH9" s="253">
        <f t="shared" ref="AH9:AY9" si="5">$F9*K9</f>
        <v>0</v>
      </c>
      <c r="AI9" s="253">
        <f t="shared" si="5"/>
        <v>0</v>
      </c>
      <c r="AJ9" s="253">
        <f t="shared" si="5"/>
        <v>0</v>
      </c>
      <c r="AK9" s="253">
        <f t="shared" si="5"/>
        <v>0</v>
      </c>
      <c r="AL9" s="253">
        <f t="shared" si="5"/>
        <v>0</v>
      </c>
      <c r="AM9" s="253">
        <f t="shared" si="5"/>
        <v>0</v>
      </c>
      <c r="AN9" s="253">
        <f t="shared" si="5"/>
        <v>0</v>
      </c>
      <c r="AO9" s="253">
        <f t="shared" si="5"/>
        <v>0</v>
      </c>
      <c r="AP9" s="253">
        <f t="shared" si="5"/>
        <v>0</v>
      </c>
      <c r="AQ9" s="253">
        <f t="shared" si="5"/>
        <v>0</v>
      </c>
      <c r="AR9" s="253">
        <f t="shared" si="5"/>
        <v>0</v>
      </c>
      <c r="AS9" s="253">
        <f t="shared" si="5"/>
        <v>0</v>
      </c>
      <c r="AT9" s="253">
        <f t="shared" si="5"/>
        <v>0</v>
      </c>
      <c r="AU9" s="253">
        <f t="shared" si="5"/>
        <v>0</v>
      </c>
      <c r="AV9" s="253">
        <f t="shared" si="5"/>
        <v>0</v>
      </c>
      <c r="AW9" s="253">
        <f t="shared" si="5"/>
        <v>0</v>
      </c>
      <c r="AX9" s="253">
        <f t="shared" si="5"/>
        <v>0</v>
      </c>
      <c r="AY9" s="253">
        <f t="shared" si="5"/>
        <v>0</v>
      </c>
    </row>
    <row r="10" ht="18.0" customHeight="1">
      <c r="A10" s="334"/>
      <c r="B10" s="335"/>
      <c r="C10" s="335" t="s">
        <v>149</v>
      </c>
      <c r="D10" s="336" t="s">
        <v>144</v>
      </c>
      <c r="E10" s="337" t="s">
        <v>150</v>
      </c>
      <c r="F10" s="338">
        <v>18.0</v>
      </c>
      <c r="G10" s="335" t="s">
        <v>151</v>
      </c>
      <c r="H10" s="339" t="s">
        <v>147</v>
      </c>
      <c r="I10" s="335" t="s">
        <v>148</v>
      </c>
      <c r="J10" s="340">
        <f>'Macros Fiberglass GRP'!M69</f>
        <v>1998.27</v>
      </c>
      <c r="K10" s="341"/>
      <c r="L10" s="257"/>
      <c r="M10" s="258"/>
      <c r="N10" s="259"/>
      <c r="O10" s="260"/>
      <c r="P10" s="261"/>
      <c r="Q10" s="342"/>
      <c r="R10" s="343"/>
      <c r="S10" s="264"/>
      <c r="T10" s="265"/>
      <c r="U10" s="344"/>
      <c r="V10" s="266"/>
      <c r="W10" s="344"/>
      <c r="X10" s="268"/>
      <c r="Y10" s="269"/>
      <c r="Z10" s="270"/>
      <c r="AA10" s="271"/>
      <c r="AB10" s="300"/>
      <c r="AC10" s="251"/>
      <c r="AD10" s="345">
        <f t="shared" si="6"/>
        <v>0</v>
      </c>
      <c r="AE10" s="345">
        <f t="shared" si="7"/>
        <v>0</v>
      </c>
      <c r="AF10" s="346">
        <f t="shared" si="8"/>
        <v>0</v>
      </c>
      <c r="AG10" s="295"/>
      <c r="AH10" s="253">
        <f t="shared" ref="AH10:AY10" si="9">$F10*K10</f>
        <v>0</v>
      </c>
      <c r="AI10" s="253">
        <f t="shared" si="9"/>
        <v>0</v>
      </c>
      <c r="AJ10" s="253">
        <f t="shared" si="9"/>
        <v>0</v>
      </c>
      <c r="AK10" s="253">
        <f t="shared" si="9"/>
        <v>0</v>
      </c>
      <c r="AL10" s="253">
        <f t="shared" si="9"/>
        <v>0</v>
      </c>
      <c r="AM10" s="253">
        <f t="shared" si="9"/>
        <v>0</v>
      </c>
      <c r="AN10" s="253">
        <f t="shared" si="9"/>
        <v>0</v>
      </c>
      <c r="AO10" s="253">
        <f t="shared" si="9"/>
        <v>0</v>
      </c>
      <c r="AP10" s="253">
        <f t="shared" si="9"/>
        <v>0</v>
      </c>
      <c r="AQ10" s="253">
        <f t="shared" si="9"/>
        <v>0</v>
      </c>
      <c r="AR10" s="253">
        <f t="shared" si="9"/>
        <v>0</v>
      </c>
      <c r="AS10" s="253">
        <f t="shared" si="9"/>
        <v>0</v>
      </c>
      <c r="AT10" s="253">
        <f t="shared" si="9"/>
        <v>0</v>
      </c>
      <c r="AU10" s="253">
        <f t="shared" si="9"/>
        <v>0</v>
      </c>
      <c r="AV10" s="253">
        <f t="shared" si="9"/>
        <v>0</v>
      </c>
      <c r="AW10" s="253">
        <f t="shared" si="9"/>
        <v>0</v>
      </c>
      <c r="AX10" s="253">
        <f t="shared" si="9"/>
        <v>0</v>
      </c>
      <c r="AY10" s="253">
        <f t="shared" si="9"/>
        <v>0</v>
      </c>
    </row>
    <row r="11" ht="18.0" customHeight="1">
      <c r="A11" s="334"/>
      <c r="B11" s="347"/>
      <c r="C11" s="348" t="s">
        <v>152</v>
      </c>
      <c r="D11" s="349" t="s">
        <v>144</v>
      </c>
      <c r="E11" s="350" t="s">
        <v>153</v>
      </c>
      <c r="F11" s="351">
        <v>12.0</v>
      </c>
      <c r="G11" s="347" t="s">
        <v>146</v>
      </c>
      <c r="H11" s="352" t="s">
        <v>154</v>
      </c>
      <c r="I11" s="347" t="s">
        <v>148</v>
      </c>
      <c r="J11" s="353">
        <f>'Macros Fiberglass GRP'!M276</f>
        <v>1603.8</v>
      </c>
      <c r="K11" s="341"/>
      <c r="L11" s="257"/>
      <c r="M11" s="258"/>
      <c r="N11" s="259"/>
      <c r="O11" s="260"/>
      <c r="P11" s="261"/>
      <c r="Q11" s="342"/>
      <c r="R11" s="343"/>
      <c r="S11" s="264"/>
      <c r="T11" s="265"/>
      <c r="U11" s="344"/>
      <c r="V11" s="266"/>
      <c r="W11" s="344"/>
      <c r="X11" s="268"/>
      <c r="Y11" s="269"/>
      <c r="Z11" s="270"/>
      <c r="AA11" s="271"/>
      <c r="AB11" s="300"/>
      <c r="AC11" s="251"/>
      <c r="AD11" s="345">
        <f t="shared" si="6"/>
        <v>0</v>
      </c>
      <c r="AE11" s="345">
        <f t="shared" si="7"/>
        <v>0</v>
      </c>
      <c r="AF11" s="346">
        <f t="shared" si="8"/>
        <v>0</v>
      </c>
      <c r="AG11" s="295"/>
      <c r="AH11" s="253">
        <f t="shared" ref="AH11:AY11" si="10">$F11*K11</f>
        <v>0</v>
      </c>
      <c r="AI11" s="253">
        <f t="shared" si="10"/>
        <v>0</v>
      </c>
      <c r="AJ11" s="253">
        <f t="shared" si="10"/>
        <v>0</v>
      </c>
      <c r="AK11" s="253">
        <f t="shared" si="10"/>
        <v>0</v>
      </c>
      <c r="AL11" s="253">
        <f t="shared" si="10"/>
        <v>0</v>
      </c>
      <c r="AM11" s="253">
        <f t="shared" si="10"/>
        <v>0</v>
      </c>
      <c r="AN11" s="253">
        <f t="shared" si="10"/>
        <v>0</v>
      </c>
      <c r="AO11" s="253">
        <f t="shared" si="10"/>
        <v>0</v>
      </c>
      <c r="AP11" s="253">
        <f t="shared" si="10"/>
        <v>0</v>
      </c>
      <c r="AQ11" s="253">
        <f t="shared" si="10"/>
        <v>0</v>
      </c>
      <c r="AR11" s="253">
        <f t="shared" si="10"/>
        <v>0</v>
      </c>
      <c r="AS11" s="253">
        <f t="shared" si="10"/>
        <v>0</v>
      </c>
      <c r="AT11" s="253">
        <f t="shared" si="10"/>
        <v>0</v>
      </c>
      <c r="AU11" s="253">
        <f t="shared" si="10"/>
        <v>0</v>
      </c>
      <c r="AV11" s="253">
        <f t="shared" si="10"/>
        <v>0</v>
      </c>
      <c r="AW11" s="253">
        <f t="shared" si="10"/>
        <v>0</v>
      </c>
      <c r="AX11" s="253">
        <f t="shared" si="10"/>
        <v>0</v>
      </c>
      <c r="AY11" s="253">
        <f t="shared" si="10"/>
        <v>0</v>
      </c>
    </row>
    <row r="12" ht="18.0" customHeight="1">
      <c r="A12" s="334"/>
      <c r="B12" s="348"/>
      <c r="C12" s="348" t="s">
        <v>155</v>
      </c>
      <c r="D12" s="349" t="s">
        <v>144</v>
      </c>
      <c r="E12" s="350" t="s">
        <v>156</v>
      </c>
      <c r="F12" s="351">
        <v>12.0</v>
      </c>
      <c r="G12" s="347" t="s">
        <v>151</v>
      </c>
      <c r="H12" s="352" t="s">
        <v>154</v>
      </c>
      <c r="I12" s="347" t="s">
        <v>148</v>
      </c>
      <c r="J12" s="353">
        <f>'Macros Fiberglass GRP'!M292</f>
        <v>1470.15</v>
      </c>
      <c r="K12" s="341"/>
      <c r="L12" s="257"/>
      <c r="M12" s="258"/>
      <c r="N12" s="259"/>
      <c r="O12" s="260"/>
      <c r="P12" s="261"/>
      <c r="Q12" s="342"/>
      <c r="R12" s="343"/>
      <c r="S12" s="264"/>
      <c r="T12" s="265"/>
      <c r="U12" s="344"/>
      <c r="V12" s="266"/>
      <c r="W12" s="344"/>
      <c r="X12" s="268"/>
      <c r="Y12" s="269"/>
      <c r="Z12" s="270"/>
      <c r="AA12" s="271"/>
      <c r="AB12" s="300"/>
      <c r="AC12" s="251"/>
      <c r="AD12" s="345">
        <f t="shared" si="6"/>
        <v>0</v>
      </c>
      <c r="AE12" s="345">
        <f t="shared" si="7"/>
        <v>0</v>
      </c>
      <c r="AF12" s="346">
        <f t="shared" si="8"/>
        <v>0</v>
      </c>
      <c r="AG12" s="295"/>
      <c r="AH12" s="253">
        <f t="shared" ref="AH12:AY12" si="11">$F12*K12</f>
        <v>0</v>
      </c>
      <c r="AI12" s="253">
        <f t="shared" si="11"/>
        <v>0</v>
      </c>
      <c r="AJ12" s="253">
        <f t="shared" si="11"/>
        <v>0</v>
      </c>
      <c r="AK12" s="253">
        <f t="shared" si="11"/>
        <v>0</v>
      </c>
      <c r="AL12" s="253">
        <f t="shared" si="11"/>
        <v>0</v>
      </c>
      <c r="AM12" s="253">
        <f t="shared" si="11"/>
        <v>0</v>
      </c>
      <c r="AN12" s="253">
        <f t="shared" si="11"/>
        <v>0</v>
      </c>
      <c r="AO12" s="253">
        <f t="shared" si="11"/>
        <v>0</v>
      </c>
      <c r="AP12" s="253">
        <f t="shared" si="11"/>
        <v>0</v>
      </c>
      <c r="AQ12" s="253">
        <f t="shared" si="11"/>
        <v>0</v>
      </c>
      <c r="AR12" s="253">
        <f t="shared" si="11"/>
        <v>0</v>
      </c>
      <c r="AS12" s="253">
        <f t="shared" si="11"/>
        <v>0</v>
      </c>
      <c r="AT12" s="253">
        <f t="shared" si="11"/>
        <v>0</v>
      </c>
      <c r="AU12" s="253">
        <f t="shared" si="11"/>
        <v>0</v>
      </c>
      <c r="AV12" s="253">
        <f t="shared" si="11"/>
        <v>0</v>
      </c>
      <c r="AW12" s="253">
        <f t="shared" si="11"/>
        <v>0</v>
      </c>
      <c r="AX12" s="253">
        <f t="shared" si="11"/>
        <v>0</v>
      </c>
      <c r="AY12" s="253">
        <f t="shared" si="11"/>
        <v>0</v>
      </c>
    </row>
    <row r="13" ht="18.0" customHeight="1">
      <c r="A13" s="334"/>
      <c r="B13" s="335"/>
      <c r="C13" s="123" t="s">
        <v>157</v>
      </c>
      <c r="D13" s="336" t="s">
        <v>144</v>
      </c>
      <c r="E13" s="337" t="s">
        <v>158</v>
      </c>
      <c r="F13" s="338">
        <v>19.0</v>
      </c>
      <c r="G13" s="335" t="s">
        <v>146</v>
      </c>
      <c r="H13" s="339" t="s">
        <v>159</v>
      </c>
      <c r="I13" s="335" t="s">
        <v>148</v>
      </c>
      <c r="J13" s="340">
        <f>'Macros Fiberglass GRP'!M92</f>
        <v>3103.73</v>
      </c>
      <c r="K13" s="341"/>
      <c r="L13" s="257"/>
      <c r="M13" s="258"/>
      <c r="N13" s="259"/>
      <c r="O13" s="260"/>
      <c r="P13" s="261"/>
      <c r="Q13" s="342"/>
      <c r="R13" s="343"/>
      <c r="S13" s="264"/>
      <c r="T13" s="265"/>
      <c r="U13" s="344"/>
      <c r="V13" s="266"/>
      <c r="W13" s="344"/>
      <c r="X13" s="268"/>
      <c r="Y13" s="344"/>
      <c r="Z13" s="344"/>
      <c r="AA13" s="344"/>
      <c r="AB13" s="300"/>
      <c r="AC13" s="251"/>
      <c r="AD13" s="345">
        <f t="shared" si="6"/>
        <v>0</v>
      </c>
      <c r="AE13" s="345">
        <f t="shared" si="7"/>
        <v>0</v>
      </c>
      <c r="AF13" s="346">
        <f t="shared" si="8"/>
        <v>0</v>
      </c>
      <c r="AG13" s="295"/>
      <c r="AH13" s="253">
        <f t="shared" ref="AH13:AY13" si="12">$F13*K13</f>
        <v>0</v>
      </c>
      <c r="AI13" s="253">
        <f t="shared" si="12"/>
        <v>0</v>
      </c>
      <c r="AJ13" s="253">
        <f t="shared" si="12"/>
        <v>0</v>
      </c>
      <c r="AK13" s="253">
        <f t="shared" si="12"/>
        <v>0</v>
      </c>
      <c r="AL13" s="253">
        <f t="shared" si="12"/>
        <v>0</v>
      </c>
      <c r="AM13" s="253">
        <f t="shared" si="12"/>
        <v>0</v>
      </c>
      <c r="AN13" s="253">
        <f t="shared" si="12"/>
        <v>0</v>
      </c>
      <c r="AO13" s="253">
        <f t="shared" si="12"/>
        <v>0</v>
      </c>
      <c r="AP13" s="253">
        <f t="shared" si="12"/>
        <v>0</v>
      </c>
      <c r="AQ13" s="253">
        <f t="shared" si="12"/>
        <v>0</v>
      </c>
      <c r="AR13" s="253">
        <f t="shared" si="12"/>
        <v>0</v>
      </c>
      <c r="AS13" s="253">
        <f t="shared" si="12"/>
        <v>0</v>
      </c>
      <c r="AT13" s="253">
        <f t="shared" si="12"/>
        <v>0</v>
      </c>
      <c r="AU13" s="253">
        <f t="shared" si="12"/>
        <v>0</v>
      </c>
      <c r="AV13" s="253">
        <f t="shared" si="12"/>
        <v>0</v>
      </c>
      <c r="AW13" s="253">
        <f t="shared" si="12"/>
        <v>0</v>
      </c>
      <c r="AX13" s="253">
        <f t="shared" si="12"/>
        <v>0</v>
      </c>
      <c r="AY13" s="253">
        <f t="shared" si="12"/>
        <v>0</v>
      </c>
    </row>
    <row r="14" ht="18.0" customHeight="1">
      <c r="A14" s="334"/>
      <c r="B14" s="335"/>
      <c r="C14" s="123" t="s">
        <v>160</v>
      </c>
      <c r="D14" s="354" t="s">
        <v>144</v>
      </c>
      <c r="E14" s="337" t="s">
        <v>161</v>
      </c>
      <c r="F14" s="338">
        <v>19.0</v>
      </c>
      <c r="G14" s="335" t="s">
        <v>151</v>
      </c>
      <c r="H14" s="339" t="s">
        <v>159</v>
      </c>
      <c r="I14" s="335" t="s">
        <v>148</v>
      </c>
      <c r="J14" s="340">
        <f>'Macros Fiberglass GRP'!M115</f>
        <v>2767.68</v>
      </c>
      <c r="K14" s="341"/>
      <c r="L14" s="257"/>
      <c r="M14" s="258"/>
      <c r="N14" s="259"/>
      <c r="O14" s="260"/>
      <c r="P14" s="261"/>
      <c r="Q14" s="342"/>
      <c r="R14" s="343"/>
      <c r="S14" s="264"/>
      <c r="T14" s="265"/>
      <c r="U14" s="344"/>
      <c r="V14" s="266"/>
      <c r="W14" s="344"/>
      <c r="X14" s="268"/>
      <c r="Y14" s="344"/>
      <c r="Z14" s="344"/>
      <c r="AA14" s="344"/>
      <c r="AB14" s="300"/>
      <c r="AC14" s="251"/>
      <c r="AD14" s="345">
        <f t="shared" si="6"/>
        <v>0</v>
      </c>
      <c r="AE14" s="345">
        <f t="shared" si="7"/>
        <v>0</v>
      </c>
      <c r="AF14" s="346">
        <f t="shared" si="8"/>
        <v>0</v>
      </c>
      <c r="AG14" s="295"/>
      <c r="AH14" s="253">
        <f t="shared" ref="AH14:AY14" si="13">$F14*K14</f>
        <v>0</v>
      </c>
      <c r="AI14" s="253">
        <f t="shared" si="13"/>
        <v>0</v>
      </c>
      <c r="AJ14" s="253">
        <f t="shared" si="13"/>
        <v>0</v>
      </c>
      <c r="AK14" s="253">
        <f t="shared" si="13"/>
        <v>0</v>
      </c>
      <c r="AL14" s="253">
        <f t="shared" si="13"/>
        <v>0</v>
      </c>
      <c r="AM14" s="253">
        <f t="shared" si="13"/>
        <v>0</v>
      </c>
      <c r="AN14" s="253">
        <f t="shared" si="13"/>
        <v>0</v>
      </c>
      <c r="AO14" s="253">
        <f t="shared" si="13"/>
        <v>0</v>
      </c>
      <c r="AP14" s="253">
        <f t="shared" si="13"/>
        <v>0</v>
      </c>
      <c r="AQ14" s="253">
        <f t="shared" si="13"/>
        <v>0</v>
      </c>
      <c r="AR14" s="253">
        <f t="shared" si="13"/>
        <v>0</v>
      </c>
      <c r="AS14" s="253">
        <f t="shared" si="13"/>
        <v>0</v>
      </c>
      <c r="AT14" s="253">
        <f t="shared" si="13"/>
        <v>0</v>
      </c>
      <c r="AU14" s="253">
        <f t="shared" si="13"/>
        <v>0</v>
      </c>
      <c r="AV14" s="253">
        <f t="shared" si="13"/>
        <v>0</v>
      </c>
      <c r="AW14" s="253">
        <f t="shared" si="13"/>
        <v>0</v>
      </c>
      <c r="AX14" s="253">
        <f t="shared" si="13"/>
        <v>0</v>
      </c>
      <c r="AY14" s="253">
        <f t="shared" si="13"/>
        <v>0</v>
      </c>
    </row>
    <row r="15" ht="18.0" customHeight="1">
      <c r="A15" s="334"/>
      <c r="B15" s="347"/>
      <c r="C15" s="348" t="s">
        <v>162</v>
      </c>
      <c r="D15" s="355" t="s">
        <v>144</v>
      </c>
      <c r="E15" s="350" t="s">
        <v>163</v>
      </c>
      <c r="F15" s="351">
        <v>16.0</v>
      </c>
      <c r="G15" s="347" t="s">
        <v>146</v>
      </c>
      <c r="H15" s="352" t="s">
        <v>159</v>
      </c>
      <c r="I15" s="347" t="s">
        <v>148</v>
      </c>
      <c r="J15" s="353">
        <f>'Macros Fiberglass GRP'!M139</f>
        <v>2779.03</v>
      </c>
      <c r="K15" s="341"/>
      <c r="L15" s="257"/>
      <c r="M15" s="258"/>
      <c r="N15" s="259"/>
      <c r="O15" s="260"/>
      <c r="P15" s="261"/>
      <c r="Q15" s="342"/>
      <c r="R15" s="343"/>
      <c r="S15" s="264"/>
      <c r="T15" s="265"/>
      <c r="U15" s="344"/>
      <c r="V15" s="266"/>
      <c r="W15" s="344"/>
      <c r="X15" s="268"/>
      <c r="Y15" s="344"/>
      <c r="Z15" s="344"/>
      <c r="AA15" s="344"/>
      <c r="AB15" s="300"/>
      <c r="AC15" s="251"/>
      <c r="AD15" s="345">
        <f t="shared" si="6"/>
        <v>0</v>
      </c>
      <c r="AE15" s="345">
        <f t="shared" si="7"/>
        <v>0</v>
      </c>
      <c r="AF15" s="346">
        <f t="shared" si="8"/>
        <v>0</v>
      </c>
      <c r="AG15" s="295"/>
      <c r="AH15" s="253">
        <f t="shared" ref="AH15:AY15" si="14">$F15*K15</f>
        <v>0</v>
      </c>
      <c r="AI15" s="253">
        <f t="shared" si="14"/>
        <v>0</v>
      </c>
      <c r="AJ15" s="253">
        <f t="shared" si="14"/>
        <v>0</v>
      </c>
      <c r="AK15" s="253">
        <f t="shared" si="14"/>
        <v>0</v>
      </c>
      <c r="AL15" s="253">
        <f t="shared" si="14"/>
        <v>0</v>
      </c>
      <c r="AM15" s="253">
        <f t="shared" si="14"/>
        <v>0</v>
      </c>
      <c r="AN15" s="253">
        <f t="shared" si="14"/>
        <v>0</v>
      </c>
      <c r="AO15" s="253">
        <f t="shared" si="14"/>
        <v>0</v>
      </c>
      <c r="AP15" s="253">
        <f t="shared" si="14"/>
        <v>0</v>
      </c>
      <c r="AQ15" s="253">
        <f t="shared" si="14"/>
        <v>0</v>
      </c>
      <c r="AR15" s="253">
        <f t="shared" si="14"/>
        <v>0</v>
      </c>
      <c r="AS15" s="253">
        <f t="shared" si="14"/>
        <v>0</v>
      </c>
      <c r="AT15" s="253">
        <f t="shared" si="14"/>
        <v>0</v>
      </c>
      <c r="AU15" s="253">
        <f t="shared" si="14"/>
        <v>0</v>
      </c>
      <c r="AV15" s="253">
        <f t="shared" si="14"/>
        <v>0</v>
      </c>
      <c r="AW15" s="253">
        <f t="shared" si="14"/>
        <v>0</v>
      </c>
      <c r="AX15" s="253">
        <f t="shared" si="14"/>
        <v>0</v>
      </c>
      <c r="AY15" s="253">
        <f t="shared" si="14"/>
        <v>0</v>
      </c>
    </row>
    <row r="16" ht="18.0" customHeight="1">
      <c r="A16" s="334"/>
      <c r="B16" s="347"/>
      <c r="C16" s="348" t="s">
        <v>164</v>
      </c>
      <c r="D16" s="355" t="s">
        <v>144</v>
      </c>
      <c r="E16" s="350" t="s">
        <v>165</v>
      </c>
      <c r="F16" s="351">
        <v>16.0</v>
      </c>
      <c r="G16" s="347" t="s">
        <v>151</v>
      </c>
      <c r="H16" s="352" t="s">
        <v>159</v>
      </c>
      <c r="I16" s="347" t="s">
        <v>148</v>
      </c>
      <c r="J16" s="353">
        <f>'Macros Fiberglass GRP'!M159</f>
        <v>2501.13</v>
      </c>
      <c r="K16" s="341"/>
      <c r="L16" s="257"/>
      <c r="M16" s="258"/>
      <c r="N16" s="259"/>
      <c r="O16" s="260"/>
      <c r="P16" s="261"/>
      <c r="Q16" s="342"/>
      <c r="R16" s="343"/>
      <c r="S16" s="264"/>
      <c r="T16" s="265"/>
      <c r="U16" s="344"/>
      <c r="V16" s="266"/>
      <c r="W16" s="344"/>
      <c r="X16" s="268"/>
      <c r="Y16" s="344"/>
      <c r="Z16" s="344"/>
      <c r="AA16" s="344"/>
      <c r="AB16" s="300"/>
      <c r="AC16" s="251"/>
      <c r="AD16" s="345">
        <f t="shared" si="6"/>
        <v>0</v>
      </c>
      <c r="AE16" s="345">
        <f t="shared" si="7"/>
        <v>0</v>
      </c>
      <c r="AF16" s="346">
        <f t="shared" si="8"/>
        <v>0</v>
      </c>
      <c r="AG16" s="295"/>
      <c r="AH16" s="253">
        <f t="shared" ref="AH16:AY16" si="15">$F16*K16</f>
        <v>0</v>
      </c>
      <c r="AI16" s="253">
        <f t="shared" si="15"/>
        <v>0</v>
      </c>
      <c r="AJ16" s="253">
        <f t="shared" si="15"/>
        <v>0</v>
      </c>
      <c r="AK16" s="253">
        <f t="shared" si="15"/>
        <v>0</v>
      </c>
      <c r="AL16" s="253">
        <f t="shared" si="15"/>
        <v>0</v>
      </c>
      <c r="AM16" s="253">
        <f t="shared" si="15"/>
        <v>0</v>
      </c>
      <c r="AN16" s="253">
        <f t="shared" si="15"/>
        <v>0</v>
      </c>
      <c r="AO16" s="253">
        <f t="shared" si="15"/>
        <v>0</v>
      </c>
      <c r="AP16" s="253">
        <f t="shared" si="15"/>
        <v>0</v>
      </c>
      <c r="AQ16" s="253">
        <f t="shared" si="15"/>
        <v>0</v>
      </c>
      <c r="AR16" s="253">
        <f t="shared" si="15"/>
        <v>0</v>
      </c>
      <c r="AS16" s="253">
        <f t="shared" si="15"/>
        <v>0</v>
      </c>
      <c r="AT16" s="253">
        <f t="shared" si="15"/>
        <v>0</v>
      </c>
      <c r="AU16" s="253">
        <f t="shared" si="15"/>
        <v>0</v>
      </c>
      <c r="AV16" s="253">
        <f t="shared" si="15"/>
        <v>0</v>
      </c>
      <c r="AW16" s="253">
        <f t="shared" si="15"/>
        <v>0</v>
      </c>
      <c r="AX16" s="253">
        <f t="shared" si="15"/>
        <v>0</v>
      </c>
      <c r="AY16" s="253">
        <f t="shared" si="15"/>
        <v>0</v>
      </c>
    </row>
    <row r="17" ht="18.0" customHeight="1">
      <c r="A17" s="334"/>
      <c r="B17" s="335"/>
      <c r="C17" s="5" t="s">
        <v>166</v>
      </c>
      <c r="D17" s="336" t="s">
        <v>144</v>
      </c>
      <c r="E17" s="337" t="s">
        <v>167</v>
      </c>
      <c r="F17" s="338">
        <v>18.0</v>
      </c>
      <c r="G17" s="335" t="s">
        <v>146</v>
      </c>
      <c r="H17" s="339" t="s">
        <v>159</v>
      </c>
      <c r="I17" s="335" t="s">
        <v>148</v>
      </c>
      <c r="J17" s="340">
        <f>'Macros Fiberglass GRP'!M180</f>
        <v>3292.7</v>
      </c>
      <c r="K17" s="341"/>
      <c r="L17" s="257"/>
      <c r="M17" s="258"/>
      <c r="N17" s="259"/>
      <c r="O17" s="260"/>
      <c r="P17" s="261"/>
      <c r="Q17" s="342"/>
      <c r="R17" s="343"/>
      <c r="S17" s="264"/>
      <c r="T17" s="265"/>
      <c r="U17" s="344"/>
      <c r="V17" s="266"/>
      <c r="W17" s="344"/>
      <c r="X17" s="268"/>
      <c r="Y17" s="344"/>
      <c r="Z17" s="344"/>
      <c r="AA17" s="344"/>
      <c r="AB17" s="300"/>
      <c r="AC17" s="251"/>
      <c r="AD17" s="345">
        <f t="shared" si="6"/>
        <v>0</v>
      </c>
      <c r="AE17" s="345">
        <f t="shared" si="7"/>
        <v>0</v>
      </c>
      <c r="AF17" s="346">
        <f t="shared" si="8"/>
        <v>0</v>
      </c>
      <c r="AG17" s="295"/>
      <c r="AH17" s="253">
        <f t="shared" ref="AH17:AY17" si="16">$F17*K17</f>
        <v>0</v>
      </c>
      <c r="AI17" s="253">
        <f t="shared" si="16"/>
        <v>0</v>
      </c>
      <c r="AJ17" s="253">
        <f t="shared" si="16"/>
        <v>0</v>
      </c>
      <c r="AK17" s="253">
        <f t="shared" si="16"/>
        <v>0</v>
      </c>
      <c r="AL17" s="253">
        <f t="shared" si="16"/>
        <v>0</v>
      </c>
      <c r="AM17" s="253">
        <f t="shared" si="16"/>
        <v>0</v>
      </c>
      <c r="AN17" s="253">
        <f t="shared" si="16"/>
        <v>0</v>
      </c>
      <c r="AO17" s="253">
        <f t="shared" si="16"/>
        <v>0</v>
      </c>
      <c r="AP17" s="253">
        <f t="shared" si="16"/>
        <v>0</v>
      </c>
      <c r="AQ17" s="253">
        <f t="shared" si="16"/>
        <v>0</v>
      </c>
      <c r="AR17" s="253">
        <f t="shared" si="16"/>
        <v>0</v>
      </c>
      <c r="AS17" s="253">
        <f t="shared" si="16"/>
        <v>0</v>
      </c>
      <c r="AT17" s="253">
        <f t="shared" si="16"/>
        <v>0</v>
      </c>
      <c r="AU17" s="253">
        <f t="shared" si="16"/>
        <v>0</v>
      </c>
      <c r="AV17" s="253">
        <f t="shared" si="16"/>
        <v>0</v>
      </c>
      <c r="AW17" s="253">
        <f t="shared" si="16"/>
        <v>0</v>
      </c>
      <c r="AX17" s="253">
        <f t="shared" si="16"/>
        <v>0</v>
      </c>
      <c r="AY17" s="253">
        <f t="shared" si="16"/>
        <v>0</v>
      </c>
    </row>
    <row r="18" ht="18.0" customHeight="1">
      <c r="A18" s="334"/>
      <c r="B18" s="335"/>
      <c r="C18" s="5" t="s">
        <v>168</v>
      </c>
      <c r="D18" s="354" t="s">
        <v>144</v>
      </c>
      <c r="E18" s="337" t="s">
        <v>169</v>
      </c>
      <c r="F18" s="338">
        <v>18.0</v>
      </c>
      <c r="G18" s="335" t="s">
        <v>151</v>
      </c>
      <c r="H18" s="339" t="s">
        <v>159</v>
      </c>
      <c r="I18" s="335" t="s">
        <v>148</v>
      </c>
      <c r="J18" s="340">
        <f>'Macros Fiberglass GRP'!M205</f>
        <v>2963.43</v>
      </c>
      <c r="K18" s="341"/>
      <c r="L18" s="257"/>
      <c r="M18" s="258"/>
      <c r="N18" s="259"/>
      <c r="O18" s="260"/>
      <c r="P18" s="261"/>
      <c r="Q18" s="342"/>
      <c r="R18" s="343"/>
      <c r="S18" s="264"/>
      <c r="T18" s="265"/>
      <c r="U18" s="344"/>
      <c r="V18" s="266"/>
      <c r="W18" s="344"/>
      <c r="X18" s="268"/>
      <c r="Y18" s="344"/>
      <c r="Z18" s="344"/>
      <c r="AA18" s="344"/>
      <c r="AB18" s="300"/>
      <c r="AC18" s="251"/>
      <c r="AD18" s="345">
        <f t="shared" si="6"/>
        <v>0</v>
      </c>
      <c r="AE18" s="345">
        <f t="shared" si="7"/>
        <v>0</v>
      </c>
      <c r="AF18" s="346">
        <f t="shared" si="8"/>
        <v>0</v>
      </c>
      <c r="AG18" s="295"/>
      <c r="AH18" s="253">
        <f t="shared" ref="AH18:AY18" si="17">$F18*K18</f>
        <v>0</v>
      </c>
      <c r="AI18" s="253">
        <f t="shared" si="17"/>
        <v>0</v>
      </c>
      <c r="AJ18" s="253">
        <f t="shared" si="17"/>
        <v>0</v>
      </c>
      <c r="AK18" s="253">
        <f t="shared" si="17"/>
        <v>0</v>
      </c>
      <c r="AL18" s="253">
        <f t="shared" si="17"/>
        <v>0</v>
      </c>
      <c r="AM18" s="253">
        <f t="shared" si="17"/>
        <v>0</v>
      </c>
      <c r="AN18" s="253">
        <f t="shared" si="17"/>
        <v>0</v>
      </c>
      <c r="AO18" s="253">
        <f t="shared" si="17"/>
        <v>0</v>
      </c>
      <c r="AP18" s="253">
        <f t="shared" si="17"/>
        <v>0</v>
      </c>
      <c r="AQ18" s="253">
        <f t="shared" si="17"/>
        <v>0</v>
      </c>
      <c r="AR18" s="253">
        <f t="shared" si="17"/>
        <v>0</v>
      </c>
      <c r="AS18" s="253">
        <f t="shared" si="17"/>
        <v>0</v>
      </c>
      <c r="AT18" s="253">
        <f t="shared" si="17"/>
        <v>0</v>
      </c>
      <c r="AU18" s="253">
        <f t="shared" si="17"/>
        <v>0</v>
      </c>
      <c r="AV18" s="253">
        <f t="shared" si="17"/>
        <v>0</v>
      </c>
      <c r="AW18" s="253">
        <f t="shared" si="17"/>
        <v>0</v>
      </c>
      <c r="AX18" s="253">
        <f t="shared" si="17"/>
        <v>0</v>
      </c>
      <c r="AY18" s="253">
        <f t="shared" si="17"/>
        <v>0</v>
      </c>
    </row>
    <row r="19" ht="18.0" customHeight="1">
      <c r="A19" s="273"/>
      <c r="B19" s="335"/>
      <c r="C19" s="5" t="s">
        <v>170</v>
      </c>
      <c r="D19" s="337" t="s">
        <v>171</v>
      </c>
      <c r="E19" s="337" t="s">
        <v>172</v>
      </c>
      <c r="F19" s="338">
        <v>12.0</v>
      </c>
      <c r="G19" s="338" t="s">
        <v>146</v>
      </c>
      <c r="H19" s="356" t="s">
        <v>173</v>
      </c>
      <c r="I19" s="335" t="s">
        <v>148</v>
      </c>
      <c r="J19" s="340">
        <v>77.25</v>
      </c>
      <c r="K19" s="341"/>
      <c r="L19" s="257"/>
      <c r="M19" s="258"/>
      <c r="N19" s="259"/>
      <c r="O19" s="260"/>
      <c r="P19" s="261"/>
      <c r="Q19" s="342"/>
      <c r="R19" s="343"/>
      <c r="S19" s="264"/>
      <c r="T19" s="265"/>
      <c r="U19" s="344"/>
      <c r="V19" s="266"/>
      <c r="W19" s="344"/>
      <c r="X19" s="268"/>
      <c r="Y19" s="300"/>
      <c r="Z19" s="300"/>
      <c r="AA19" s="300"/>
      <c r="AB19" s="300"/>
      <c r="AC19" s="251"/>
      <c r="AD19" s="345">
        <f t="shared" si="6"/>
        <v>0</v>
      </c>
      <c r="AE19" s="345">
        <f t="shared" si="7"/>
        <v>0</v>
      </c>
      <c r="AF19" s="346">
        <f t="shared" si="8"/>
        <v>0</v>
      </c>
      <c r="AG19" s="253"/>
      <c r="AH19" s="253">
        <f t="shared" ref="AH19:AY19" si="18">$F19*K19</f>
        <v>0</v>
      </c>
      <c r="AI19" s="253">
        <f t="shared" si="18"/>
        <v>0</v>
      </c>
      <c r="AJ19" s="253">
        <f t="shared" si="18"/>
        <v>0</v>
      </c>
      <c r="AK19" s="253">
        <f t="shared" si="18"/>
        <v>0</v>
      </c>
      <c r="AL19" s="253">
        <f t="shared" si="18"/>
        <v>0</v>
      </c>
      <c r="AM19" s="253">
        <f t="shared" si="18"/>
        <v>0</v>
      </c>
      <c r="AN19" s="253">
        <f t="shared" si="18"/>
        <v>0</v>
      </c>
      <c r="AO19" s="253">
        <f t="shared" si="18"/>
        <v>0</v>
      </c>
      <c r="AP19" s="253">
        <f t="shared" si="18"/>
        <v>0</v>
      </c>
      <c r="AQ19" s="253">
        <f t="shared" si="18"/>
        <v>0</v>
      </c>
      <c r="AR19" s="253">
        <f t="shared" si="18"/>
        <v>0</v>
      </c>
      <c r="AS19" s="253">
        <f t="shared" si="18"/>
        <v>0</v>
      </c>
      <c r="AT19" s="253">
        <f t="shared" si="18"/>
        <v>0</v>
      </c>
      <c r="AU19" s="253">
        <f t="shared" si="18"/>
        <v>0</v>
      </c>
      <c r="AV19" s="253">
        <f t="shared" si="18"/>
        <v>0</v>
      </c>
      <c r="AW19" s="253">
        <f t="shared" si="18"/>
        <v>0</v>
      </c>
      <c r="AX19" s="253">
        <f t="shared" si="18"/>
        <v>0</v>
      </c>
      <c r="AY19" s="253">
        <f t="shared" si="18"/>
        <v>0</v>
      </c>
    </row>
    <row r="20" ht="18.0" customHeight="1">
      <c r="A20" s="334"/>
      <c r="B20" s="347"/>
      <c r="C20" s="348" t="s">
        <v>174</v>
      </c>
      <c r="D20" s="355" t="s">
        <v>144</v>
      </c>
      <c r="E20" s="350" t="s">
        <v>175</v>
      </c>
      <c r="F20" s="351">
        <v>19.0</v>
      </c>
      <c r="G20" s="347" t="s">
        <v>146</v>
      </c>
      <c r="H20" s="352" t="s">
        <v>159</v>
      </c>
      <c r="I20" s="357" t="s">
        <v>148</v>
      </c>
      <c r="J20" s="358">
        <f>'Macros Fiberglass GRP'!M230</f>
        <v>4167.79</v>
      </c>
      <c r="K20" s="341"/>
      <c r="L20" s="257"/>
      <c r="M20" s="258"/>
      <c r="N20" s="259"/>
      <c r="O20" s="260"/>
      <c r="P20" s="261"/>
      <c r="Q20" s="342"/>
      <c r="R20" s="343"/>
      <c r="S20" s="359"/>
      <c r="T20" s="265"/>
      <c r="U20" s="344"/>
      <c r="V20" s="266"/>
      <c r="W20" s="344"/>
      <c r="X20" s="268"/>
      <c r="Y20" s="344"/>
      <c r="Z20" s="344"/>
      <c r="AA20" s="344"/>
      <c r="AB20" s="300"/>
      <c r="AC20" s="251"/>
      <c r="AD20" s="345">
        <f t="shared" si="6"/>
        <v>0</v>
      </c>
      <c r="AE20" s="345">
        <f t="shared" si="7"/>
        <v>0</v>
      </c>
      <c r="AF20" s="346">
        <f t="shared" si="8"/>
        <v>0</v>
      </c>
      <c r="AG20" s="295"/>
      <c r="AH20" s="253">
        <f t="shared" ref="AH20:AY20" si="19">$F20*K20</f>
        <v>0</v>
      </c>
      <c r="AI20" s="253">
        <f t="shared" si="19"/>
        <v>0</v>
      </c>
      <c r="AJ20" s="253">
        <f t="shared" si="19"/>
        <v>0</v>
      </c>
      <c r="AK20" s="253">
        <f t="shared" si="19"/>
        <v>0</v>
      </c>
      <c r="AL20" s="253">
        <f t="shared" si="19"/>
        <v>0</v>
      </c>
      <c r="AM20" s="253">
        <f t="shared" si="19"/>
        <v>0</v>
      </c>
      <c r="AN20" s="253">
        <f t="shared" si="19"/>
        <v>0</v>
      </c>
      <c r="AO20" s="253">
        <f t="shared" si="19"/>
        <v>0</v>
      </c>
      <c r="AP20" s="253">
        <f t="shared" si="19"/>
        <v>0</v>
      </c>
      <c r="AQ20" s="253">
        <f t="shared" si="19"/>
        <v>0</v>
      </c>
      <c r="AR20" s="253">
        <f t="shared" si="19"/>
        <v>0</v>
      </c>
      <c r="AS20" s="253">
        <f t="shared" si="19"/>
        <v>0</v>
      </c>
      <c r="AT20" s="253">
        <f t="shared" si="19"/>
        <v>0</v>
      </c>
      <c r="AU20" s="253">
        <f t="shared" si="19"/>
        <v>0</v>
      </c>
      <c r="AV20" s="253">
        <f t="shared" si="19"/>
        <v>0</v>
      </c>
      <c r="AW20" s="253">
        <f t="shared" si="19"/>
        <v>0</v>
      </c>
      <c r="AX20" s="253">
        <f t="shared" si="19"/>
        <v>0</v>
      </c>
      <c r="AY20" s="253">
        <f t="shared" si="19"/>
        <v>0</v>
      </c>
    </row>
    <row r="21" ht="18.0" customHeight="1">
      <c r="A21" s="334"/>
      <c r="B21" s="347"/>
      <c r="C21" s="348" t="s">
        <v>176</v>
      </c>
      <c r="D21" s="355" t="s">
        <v>144</v>
      </c>
      <c r="E21" s="350" t="s">
        <v>177</v>
      </c>
      <c r="F21" s="351">
        <v>19.0</v>
      </c>
      <c r="G21" s="347" t="s">
        <v>151</v>
      </c>
      <c r="H21" s="352" t="s">
        <v>159</v>
      </c>
      <c r="I21" s="357" t="s">
        <v>148</v>
      </c>
      <c r="J21" s="358">
        <f>'Macros Fiberglass GRP'!M253</f>
        <v>3751.01</v>
      </c>
      <c r="K21" s="341"/>
      <c r="L21" s="257"/>
      <c r="M21" s="258"/>
      <c r="N21" s="259"/>
      <c r="O21" s="260"/>
      <c r="P21" s="261"/>
      <c r="Q21" s="342"/>
      <c r="R21" s="343"/>
      <c r="S21" s="264"/>
      <c r="T21" s="265"/>
      <c r="U21" s="344"/>
      <c r="V21" s="266"/>
      <c r="W21" s="344"/>
      <c r="X21" s="268"/>
      <c r="Y21" s="344"/>
      <c r="Z21" s="344"/>
      <c r="AA21" s="344"/>
      <c r="AB21" s="300"/>
      <c r="AC21" s="251"/>
      <c r="AD21" s="345">
        <f t="shared" si="6"/>
        <v>0</v>
      </c>
      <c r="AE21" s="345">
        <f t="shared" si="7"/>
        <v>0</v>
      </c>
      <c r="AF21" s="346">
        <f t="shared" si="8"/>
        <v>0</v>
      </c>
      <c r="AG21" s="295"/>
      <c r="AH21" s="253">
        <f t="shared" ref="AH21:AY21" si="20">$F21*K21</f>
        <v>0</v>
      </c>
      <c r="AI21" s="253">
        <f t="shared" si="20"/>
        <v>0</v>
      </c>
      <c r="AJ21" s="253">
        <f t="shared" si="20"/>
        <v>0</v>
      </c>
      <c r="AK21" s="253">
        <f t="shared" si="20"/>
        <v>0</v>
      </c>
      <c r="AL21" s="253">
        <f t="shared" si="20"/>
        <v>0</v>
      </c>
      <c r="AM21" s="253">
        <f t="shared" si="20"/>
        <v>0</v>
      </c>
      <c r="AN21" s="253">
        <f t="shared" si="20"/>
        <v>0</v>
      </c>
      <c r="AO21" s="253">
        <f t="shared" si="20"/>
        <v>0</v>
      </c>
      <c r="AP21" s="253">
        <f t="shared" si="20"/>
        <v>0</v>
      </c>
      <c r="AQ21" s="253">
        <f t="shared" si="20"/>
        <v>0</v>
      </c>
      <c r="AR21" s="253">
        <f t="shared" si="20"/>
        <v>0</v>
      </c>
      <c r="AS21" s="253">
        <f t="shared" si="20"/>
        <v>0</v>
      </c>
      <c r="AT21" s="253">
        <f t="shared" si="20"/>
        <v>0</v>
      </c>
      <c r="AU21" s="253">
        <f t="shared" si="20"/>
        <v>0</v>
      </c>
      <c r="AV21" s="253">
        <f t="shared" si="20"/>
        <v>0</v>
      </c>
      <c r="AW21" s="253">
        <f t="shared" si="20"/>
        <v>0</v>
      </c>
      <c r="AX21" s="253">
        <f t="shared" si="20"/>
        <v>0</v>
      </c>
      <c r="AY21" s="253">
        <f t="shared" si="20"/>
        <v>0</v>
      </c>
    </row>
    <row r="22" ht="18.0" customHeight="1">
      <c r="A22" s="334"/>
      <c r="B22" s="335"/>
      <c r="C22" s="5" t="s">
        <v>178</v>
      </c>
      <c r="D22" s="336" t="s">
        <v>144</v>
      </c>
      <c r="E22" s="337" t="s">
        <v>179</v>
      </c>
      <c r="F22" s="338">
        <v>19.0</v>
      </c>
      <c r="G22" s="335" t="s">
        <v>146</v>
      </c>
      <c r="H22" s="339" t="s">
        <v>159</v>
      </c>
      <c r="I22" s="5" t="s">
        <v>180</v>
      </c>
      <c r="J22" s="340">
        <f>'Macros Fiberglass GRP'!M309</f>
        <v>3363.93</v>
      </c>
      <c r="K22" s="341"/>
      <c r="L22" s="257"/>
      <c r="M22" s="258"/>
      <c r="N22" s="259"/>
      <c r="O22" s="260"/>
      <c r="P22" s="261"/>
      <c r="Q22" s="342"/>
      <c r="R22" s="343"/>
      <c r="S22" s="157"/>
      <c r="T22" s="265"/>
      <c r="U22" s="344"/>
      <c r="V22" s="266"/>
      <c r="W22" s="344"/>
      <c r="X22" s="268"/>
      <c r="Y22" s="344"/>
      <c r="Z22" s="344"/>
      <c r="AA22" s="344"/>
      <c r="AB22" s="300"/>
      <c r="AC22" s="251"/>
      <c r="AD22" s="345">
        <f t="shared" si="6"/>
        <v>0</v>
      </c>
      <c r="AE22" s="345">
        <f t="shared" si="7"/>
        <v>0</v>
      </c>
      <c r="AF22" s="346">
        <f t="shared" si="8"/>
        <v>0</v>
      </c>
      <c r="AG22" s="295"/>
      <c r="AH22" s="253">
        <f t="shared" ref="AH22:AY22" si="21">$F22*K22</f>
        <v>0</v>
      </c>
      <c r="AI22" s="253">
        <f t="shared" si="21"/>
        <v>0</v>
      </c>
      <c r="AJ22" s="253">
        <f t="shared" si="21"/>
        <v>0</v>
      </c>
      <c r="AK22" s="253">
        <f t="shared" si="21"/>
        <v>0</v>
      </c>
      <c r="AL22" s="253">
        <f t="shared" si="21"/>
        <v>0</v>
      </c>
      <c r="AM22" s="253">
        <f t="shared" si="21"/>
        <v>0</v>
      </c>
      <c r="AN22" s="253">
        <f t="shared" si="21"/>
        <v>0</v>
      </c>
      <c r="AO22" s="253">
        <f t="shared" si="21"/>
        <v>0</v>
      </c>
      <c r="AP22" s="253">
        <f t="shared" si="21"/>
        <v>0</v>
      </c>
      <c r="AQ22" s="253">
        <f t="shared" si="21"/>
        <v>0</v>
      </c>
      <c r="AR22" s="253">
        <f t="shared" si="21"/>
        <v>0</v>
      </c>
      <c r="AS22" s="253">
        <f t="shared" si="21"/>
        <v>0</v>
      </c>
      <c r="AT22" s="253">
        <f t="shared" si="21"/>
        <v>0</v>
      </c>
      <c r="AU22" s="253">
        <f t="shared" si="21"/>
        <v>0</v>
      </c>
      <c r="AV22" s="253">
        <f t="shared" si="21"/>
        <v>0</v>
      </c>
      <c r="AW22" s="253">
        <f t="shared" si="21"/>
        <v>0</v>
      </c>
      <c r="AX22" s="253">
        <f t="shared" si="21"/>
        <v>0</v>
      </c>
      <c r="AY22" s="253">
        <f t="shared" si="21"/>
        <v>0</v>
      </c>
    </row>
    <row r="23" ht="18.0" customHeight="1">
      <c r="A23" s="273"/>
      <c r="B23" s="335"/>
      <c r="C23" s="5" t="s">
        <v>181</v>
      </c>
      <c r="D23" s="337" t="s">
        <v>171</v>
      </c>
      <c r="E23" s="360" t="s">
        <v>182</v>
      </c>
      <c r="F23" s="338">
        <v>10.0</v>
      </c>
      <c r="G23" s="335" t="s">
        <v>146</v>
      </c>
      <c r="H23" s="356" t="s">
        <v>173</v>
      </c>
      <c r="I23" s="5"/>
      <c r="J23" s="340">
        <v>91.67</v>
      </c>
      <c r="K23" s="341"/>
      <c r="L23" s="257"/>
      <c r="M23" s="258"/>
      <c r="N23" s="259"/>
      <c r="O23" s="260"/>
      <c r="P23" s="261"/>
      <c r="Q23" s="342"/>
      <c r="R23" s="343"/>
      <c r="S23" s="157"/>
      <c r="T23" s="265"/>
      <c r="U23" s="344"/>
      <c r="V23" s="266"/>
      <c r="W23" s="344"/>
      <c r="X23" s="268"/>
      <c r="Y23" s="300"/>
      <c r="Z23" s="300"/>
      <c r="AA23" s="300"/>
      <c r="AB23" s="300"/>
      <c r="AC23" s="251"/>
      <c r="AD23" s="345">
        <f t="shared" si="6"/>
        <v>0</v>
      </c>
      <c r="AE23" s="345">
        <f t="shared" si="7"/>
        <v>0</v>
      </c>
      <c r="AF23" s="346">
        <f t="shared" si="8"/>
        <v>0</v>
      </c>
      <c r="AG23" s="253"/>
      <c r="AH23" s="253">
        <f t="shared" ref="AH23:AY23" si="22">$F23*K23</f>
        <v>0</v>
      </c>
      <c r="AI23" s="253">
        <f t="shared" si="22"/>
        <v>0</v>
      </c>
      <c r="AJ23" s="253">
        <f t="shared" si="22"/>
        <v>0</v>
      </c>
      <c r="AK23" s="253">
        <f t="shared" si="22"/>
        <v>0</v>
      </c>
      <c r="AL23" s="253">
        <f t="shared" si="22"/>
        <v>0</v>
      </c>
      <c r="AM23" s="253">
        <f t="shared" si="22"/>
        <v>0</v>
      </c>
      <c r="AN23" s="253">
        <f t="shared" si="22"/>
        <v>0</v>
      </c>
      <c r="AO23" s="253">
        <f t="shared" si="22"/>
        <v>0</v>
      </c>
      <c r="AP23" s="253">
        <f t="shared" si="22"/>
        <v>0</v>
      </c>
      <c r="AQ23" s="253">
        <f t="shared" si="22"/>
        <v>0</v>
      </c>
      <c r="AR23" s="253">
        <f t="shared" si="22"/>
        <v>0</v>
      </c>
      <c r="AS23" s="253">
        <f t="shared" si="22"/>
        <v>0</v>
      </c>
      <c r="AT23" s="253">
        <f t="shared" si="22"/>
        <v>0</v>
      </c>
      <c r="AU23" s="253">
        <f t="shared" si="22"/>
        <v>0</v>
      </c>
      <c r="AV23" s="253">
        <f t="shared" si="22"/>
        <v>0</v>
      </c>
      <c r="AW23" s="253">
        <f t="shared" si="22"/>
        <v>0</v>
      </c>
      <c r="AX23" s="253">
        <f t="shared" si="22"/>
        <v>0</v>
      </c>
      <c r="AY23" s="253">
        <f t="shared" si="22"/>
        <v>0</v>
      </c>
    </row>
    <row r="24" ht="18.0" customHeight="1">
      <c r="A24" s="334"/>
      <c r="B24" s="5"/>
      <c r="C24" s="5" t="s">
        <v>183</v>
      </c>
      <c r="D24" s="354" t="s">
        <v>144</v>
      </c>
      <c r="E24" s="337" t="s">
        <v>184</v>
      </c>
      <c r="F24" s="338">
        <v>19.0</v>
      </c>
      <c r="G24" s="335" t="s">
        <v>151</v>
      </c>
      <c r="H24" s="339" t="s">
        <v>159</v>
      </c>
      <c r="I24" s="5" t="s">
        <v>180</v>
      </c>
      <c r="J24" s="340">
        <f>'Macros Fiberglass GRP'!M336</f>
        <v>3027.36</v>
      </c>
      <c r="K24" s="341"/>
      <c r="L24" s="257"/>
      <c r="M24" s="258"/>
      <c r="N24" s="259"/>
      <c r="O24" s="260"/>
      <c r="P24" s="261"/>
      <c r="Q24" s="342"/>
      <c r="R24" s="343"/>
      <c r="S24" s="157"/>
      <c r="T24" s="265"/>
      <c r="U24" s="344"/>
      <c r="V24" s="266"/>
      <c r="W24" s="344"/>
      <c r="X24" s="268"/>
      <c r="Y24" s="344"/>
      <c r="Z24" s="344"/>
      <c r="AA24" s="344"/>
      <c r="AB24" s="300"/>
      <c r="AC24" s="251"/>
      <c r="AD24" s="345">
        <f t="shared" si="6"/>
        <v>0</v>
      </c>
      <c r="AE24" s="345">
        <f t="shared" si="7"/>
        <v>0</v>
      </c>
      <c r="AF24" s="346">
        <f t="shared" si="8"/>
        <v>0</v>
      </c>
      <c r="AG24" s="295"/>
      <c r="AH24" s="253">
        <f t="shared" ref="AH24:AY24" si="23">$F24*K24</f>
        <v>0</v>
      </c>
      <c r="AI24" s="253">
        <f t="shared" si="23"/>
        <v>0</v>
      </c>
      <c r="AJ24" s="253">
        <f t="shared" si="23"/>
        <v>0</v>
      </c>
      <c r="AK24" s="253">
        <f t="shared" si="23"/>
        <v>0</v>
      </c>
      <c r="AL24" s="253">
        <f t="shared" si="23"/>
        <v>0</v>
      </c>
      <c r="AM24" s="253">
        <f t="shared" si="23"/>
        <v>0</v>
      </c>
      <c r="AN24" s="253">
        <f t="shared" si="23"/>
        <v>0</v>
      </c>
      <c r="AO24" s="253">
        <f t="shared" si="23"/>
        <v>0</v>
      </c>
      <c r="AP24" s="253">
        <f t="shared" si="23"/>
        <v>0</v>
      </c>
      <c r="AQ24" s="253">
        <f t="shared" si="23"/>
        <v>0</v>
      </c>
      <c r="AR24" s="253">
        <f t="shared" si="23"/>
        <v>0</v>
      </c>
      <c r="AS24" s="253">
        <f t="shared" si="23"/>
        <v>0</v>
      </c>
      <c r="AT24" s="253">
        <f t="shared" si="23"/>
        <v>0</v>
      </c>
      <c r="AU24" s="253">
        <f t="shared" si="23"/>
        <v>0</v>
      </c>
      <c r="AV24" s="253">
        <f t="shared" si="23"/>
        <v>0</v>
      </c>
      <c r="AW24" s="253">
        <f t="shared" si="23"/>
        <v>0</v>
      </c>
      <c r="AX24" s="253">
        <f t="shared" si="23"/>
        <v>0</v>
      </c>
      <c r="AY24" s="253">
        <f t="shared" si="23"/>
        <v>0</v>
      </c>
    </row>
    <row r="25" ht="18.0" customHeight="1">
      <c r="A25" s="273"/>
      <c r="B25" s="335"/>
      <c r="C25" s="5" t="s">
        <v>185</v>
      </c>
      <c r="D25" s="337" t="s">
        <v>171</v>
      </c>
      <c r="E25" s="360" t="s">
        <v>186</v>
      </c>
      <c r="F25" s="338">
        <v>14.0</v>
      </c>
      <c r="G25" s="335" t="s">
        <v>151</v>
      </c>
      <c r="H25" s="356" t="s">
        <v>173</v>
      </c>
      <c r="I25" s="5"/>
      <c r="J25" s="340">
        <v>206.0</v>
      </c>
      <c r="K25" s="341"/>
      <c r="L25" s="257"/>
      <c r="M25" s="258"/>
      <c r="N25" s="259"/>
      <c r="O25" s="260"/>
      <c r="P25" s="261"/>
      <c r="Q25" s="342"/>
      <c r="R25" s="343"/>
      <c r="S25" s="157"/>
      <c r="T25" s="265"/>
      <c r="U25" s="344"/>
      <c r="V25" s="266"/>
      <c r="W25" s="344"/>
      <c r="X25" s="268"/>
      <c r="Y25" s="300"/>
      <c r="Z25" s="300"/>
      <c r="AA25" s="300"/>
      <c r="AB25" s="300"/>
      <c r="AC25" s="251"/>
      <c r="AD25" s="345">
        <f t="shared" si="6"/>
        <v>0</v>
      </c>
      <c r="AE25" s="345">
        <f t="shared" si="7"/>
        <v>0</v>
      </c>
      <c r="AF25" s="346">
        <f t="shared" si="8"/>
        <v>0</v>
      </c>
      <c r="AG25" s="253"/>
      <c r="AH25" s="253">
        <f t="shared" ref="AH25:AY25" si="24">$F25*K25</f>
        <v>0</v>
      </c>
      <c r="AI25" s="253">
        <f t="shared" si="24"/>
        <v>0</v>
      </c>
      <c r="AJ25" s="253">
        <f t="shared" si="24"/>
        <v>0</v>
      </c>
      <c r="AK25" s="253">
        <f t="shared" si="24"/>
        <v>0</v>
      </c>
      <c r="AL25" s="253">
        <f t="shared" si="24"/>
        <v>0</v>
      </c>
      <c r="AM25" s="253">
        <f t="shared" si="24"/>
        <v>0</v>
      </c>
      <c r="AN25" s="253">
        <f t="shared" si="24"/>
        <v>0</v>
      </c>
      <c r="AO25" s="253">
        <f t="shared" si="24"/>
        <v>0</v>
      </c>
      <c r="AP25" s="253">
        <f t="shared" si="24"/>
        <v>0</v>
      </c>
      <c r="AQ25" s="253">
        <f t="shared" si="24"/>
        <v>0</v>
      </c>
      <c r="AR25" s="253">
        <f t="shared" si="24"/>
        <v>0</v>
      </c>
      <c r="AS25" s="253">
        <f t="shared" si="24"/>
        <v>0</v>
      </c>
      <c r="AT25" s="253">
        <f t="shared" si="24"/>
        <v>0</v>
      </c>
      <c r="AU25" s="253">
        <f t="shared" si="24"/>
        <v>0</v>
      </c>
      <c r="AV25" s="253">
        <f t="shared" si="24"/>
        <v>0</v>
      </c>
      <c r="AW25" s="253">
        <f t="shared" si="24"/>
        <v>0</v>
      </c>
      <c r="AX25" s="253">
        <f t="shared" si="24"/>
        <v>0</v>
      </c>
      <c r="AY25" s="253">
        <f t="shared" si="24"/>
        <v>0</v>
      </c>
    </row>
    <row r="26" ht="18.0" customHeight="1">
      <c r="A26" s="334"/>
      <c r="B26" s="347"/>
      <c r="C26" s="348" t="s">
        <v>187</v>
      </c>
      <c r="D26" s="349" t="s">
        <v>144</v>
      </c>
      <c r="E26" s="350" t="s">
        <v>188</v>
      </c>
      <c r="F26" s="351">
        <v>17.0</v>
      </c>
      <c r="G26" s="347" t="s">
        <v>146</v>
      </c>
      <c r="H26" s="352" t="s">
        <v>159</v>
      </c>
      <c r="I26" s="348" t="s">
        <v>180</v>
      </c>
      <c r="J26" s="353">
        <f>'Macros Fiberglass GRP'!M364</f>
        <v>3026.52</v>
      </c>
      <c r="K26" s="341"/>
      <c r="L26" s="257"/>
      <c r="M26" s="258"/>
      <c r="N26" s="259"/>
      <c r="O26" s="260"/>
      <c r="P26" s="261"/>
      <c r="Q26" s="342"/>
      <c r="R26" s="343"/>
      <c r="S26" s="157"/>
      <c r="T26" s="265"/>
      <c r="U26" s="344"/>
      <c r="V26" s="266"/>
      <c r="W26" s="344"/>
      <c r="X26" s="268"/>
      <c r="Y26" s="300"/>
      <c r="Z26" s="300"/>
      <c r="AA26" s="300"/>
      <c r="AB26" s="300"/>
      <c r="AC26" s="251"/>
      <c r="AD26" s="345">
        <f t="shared" si="6"/>
        <v>0</v>
      </c>
      <c r="AE26" s="345">
        <f t="shared" si="7"/>
        <v>0</v>
      </c>
      <c r="AF26" s="346">
        <f t="shared" si="8"/>
        <v>0</v>
      </c>
      <c r="AG26" s="295"/>
      <c r="AH26" s="253">
        <f t="shared" ref="AH26:AY26" si="25">$F26*K26</f>
        <v>0</v>
      </c>
      <c r="AI26" s="253">
        <f t="shared" si="25"/>
        <v>0</v>
      </c>
      <c r="AJ26" s="253">
        <f t="shared" si="25"/>
        <v>0</v>
      </c>
      <c r="AK26" s="253">
        <f t="shared" si="25"/>
        <v>0</v>
      </c>
      <c r="AL26" s="253">
        <f t="shared" si="25"/>
        <v>0</v>
      </c>
      <c r="AM26" s="253">
        <f t="shared" si="25"/>
        <v>0</v>
      </c>
      <c r="AN26" s="253">
        <f t="shared" si="25"/>
        <v>0</v>
      </c>
      <c r="AO26" s="253">
        <f t="shared" si="25"/>
        <v>0</v>
      </c>
      <c r="AP26" s="253">
        <f t="shared" si="25"/>
        <v>0</v>
      </c>
      <c r="AQ26" s="253">
        <f t="shared" si="25"/>
        <v>0</v>
      </c>
      <c r="AR26" s="253">
        <f t="shared" si="25"/>
        <v>0</v>
      </c>
      <c r="AS26" s="253">
        <f t="shared" si="25"/>
        <v>0</v>
      </c>
      <c r="AT26" s="253">
        <f t="shared" si="25"/>
        <v>0</v>
      </c>
      <c r="AU26" s="253">
        <f t="shared" si="25"/>
        <v>0</v>
      </c>
      <c r="AV26" s="253">
        <f t="shared" si="25"/>
        <v>0</v>
      </c>
      <c r="AW26" s="253">
        <f t="shared" si="25"/>
        <v>0</v>
      </c>
      <c r="AX26" s="253">
        <f t="shared" si="25"/>
        <v>0</v>
      </c>
      <c r="AY26" s="253">
        <f t="shared" si="25"/>
        <v>0</v>
      </c>
    </row>
    <row r="27" ht="18.0" customHeight="1">
      <c r="A27" s="334"/>
      <c r="B27" s="348"/>
      <c r="C27" s="348" t="s">
        <v>189</v>
      </c>
      <c r="D27" s="349" t="s">
        <v>144</v>
      </c>
      <c r="E27" s="350" t="s">
        <v>190</v>
      </c>
      <c r="F27" s="351">
        <v>17.0</v>
      </c>
      <c r="G27" s="347" t="s">
        <v>151</v>
      </c>
      <c r="H27" s="352" t="s">
        <v>159</v>
      </c>
      <c r="I27" s="348" t="s">
        <v>180</v>
      </c>
      <c r="J27" s="353">
        <f>'Macros Fiberglass GRP'!M389</f>
        <v>2724.12</v>
      </c>
      <c r="K27" s="341"/>
      <c r="L27" s="257"/>
      <c r="M27" s="258"/>
      <c r="N27" s="259"/>
      <c r="O27" s="260"/>
      <c r="P27" s="261"/>
      <c r="Q27" s="342"/>
      <c r="R27" s="343"/>
      <c r="S27" s="157"/>
      <c r="T27" s="265"/>
      <c r="U27" s="344"/>
      <c r="V27" s="266"/>
      <c r="W27" s="344"/>
      <c r="X27" s="268"/>
      <c r="Y27" s="300"/>
      <c r="Z27" s="300"/>
      <c r="AA27" s="300"/>
      <c r="AB27" s="300"/>
      <c r="AC27" s="251"/>
      <c r="AD27" s="345">
        <f t="shared" si="6"/>
        <v>0</v>
      </c>
      <c r="AE27" s="345">
        <f t="shared" si="7"/>
        <v>0</v>
      </c>
      <c r="AF27" s="346">
        <f t="shared" si="8"/>
        <v>0</v>
      </c>
      <c r="AG27" s="295"/>
      <c r="AH27" s="253">
        <f t="shared" ref="AH27:AY27" si="26">$F27*K27</f>
        <v>0</v>
      </c>
      <c r="AI27" s="253">
        <f t="shared" si="26"/>
        <v>0</v>
      </c>
      <c r="AJ27" s="253">
        <f t="shared" si="26"/>
        <v>0</v>
      </c>
      <c r="AK27" s="253">
        <f t="shared" si="26"/>
        <v>0</v>
      </c>
      <c r="AL27" s="253">
        <f t="shared" si="26"/>
        <v>0</v>
      </c>
      <c r="AM27" s="253">
        <f t="shared" si="26"/>
        <v>0</v>
      </c>
      <c r="AN27" s="253">
        <f t="shared" si="26"/>
        <v>0</v>
      </c>
      <c r="AO27" s="253">
        <f t="shared" si="26"/>
        <v>0</v>
      </c>
      <c r="AP27" s="253">
        <f t="shared" si="26"/>
        <v>0</v>
      </c>
      <c r="AQ27" s="253">
        <f t="shared" si="26"/>
        <v>0</v>
      </c>
      <c r="AR27" s="253">
        <f t="shared" si="26"/>
        <v>0</v>
      </c>
      <c r="AS27" s="253">
        <f t="shared" si="26"/>
        <v>0</v>
      </c>
      <c r="AT27" s="253">
        <f t="shared" si="26"/>
        <v>0</v>
      </c>
      <c r="AU27" s="253">
        <f t="shared" si="26"/>
        <v>0</v>
      </c>
      <c r="AV27" s="253">
        <f t="shared" si="26"/>
        <v>0</v>
      </c>
      <c r="AW27" s="253">
        <f t="shared" si="26"/>
        <v>0</v>
      </c>
      <c r="AX27" s="253">
        <f t="shared" si="26"/>
        <v>0</v>
      </c>
      <c r="AY27" s="253">
        <f t="shared" si="26"/>
        <v>0</v>
      </c>
    </row>
    <row r="28" ht="18.0" customHeight="1">
      <c r="A28" s="273"/>
      <c r="B28" s="347"/>
      <c r="C28" s="348" t="s">
        <v>191</v>
      </c>
      <c r="D28" s="350" t="s">
        <v>171</v>
      </c>
      <c r="E28" s="350" t="s">
        <v>192</v>
      </c>
      <c r="F28" s="351">
        <v>11.0</v>
      </c>
      <c r="G28" s="347" t="s">
        <v>151</v>
      </c>
      <c r="H28" s="361" t="s">
        <v>173</v>
      </c>
      <c r="I28" s="348" t="s">
        <v>193</v>
      </c>
      <c r="J28" s="353">
        <v>218.36</v>
      </c>
      <c r="K28" s="341"/>
      <c r="L28" s="257"/>
      <c r="M28" s="258"/>
      <c r="N28" s="259"/>
      <c r="O28" s="260"/>
      <c r="P28" s="261"/>
      <c r="Q28" s="342"/>
      <c r="R28" s="343"/>
      <c r="S28" s="157"/>
      <c r="T28" s="265"/>
      <c r="U28" s="344"/>
      <c r="V28" s="266"/>
      <c r="W28" s="344"/>
      <c r="X28" s="268"/>
      <c r="Y28" s="300"/>
      <c r="Z28" s="300"/>
      <c r="AA28" s="300"/>
      <c r="AB28" s="300"/>
      <c r="AC28" s="251"/>
      <c r="AD28" s="345">
        <f t="shared" si="6"/>
        <v>0</v>
      </c>
      <c r="AE28" s="345">
        <f t="shared" si="7"/>
        <v>0</v>
      </c>
      <c r="AF28" s="346">
        <f t="shared" si="8"/>
        <v>0</v>
      </c>
      <c r="AG28" s="253"/>
      <c r="AH28" s="253">
        <f t="shared" ref="AH28:AY28" si="27">$F28*K28</f>
        <v>0</v>
      </c>
      <c r="AI28" s="253">
        <f t="shared" si="27"/>
        <v>0</v>
      </c>
      <c r="AJ28" s="253">
        <f t="shared" si="27"/>
        <v>0</v>
      </c>
      <c r="AK28" s="253">
        <f t="shared" si="27"/>
        <v>0</v>
      </c>
      <c r="AL28" s="253">
        <f t="shared" si="27"/>
        <v>0</v>
      </c>
      <c r="AM28" s="253">
        <f t="shared" si="27"/>
        <v>0</v>
      </c>
      <c r="AN28" s="253">
        <f t="shared" si="27"/>
        <v>0</v>
      </c>
      <c r="AO28" s="253">
        <f t="shared" si="27"/>
        <v>0</v>
      </c>
      <c r="AP28" s="253">
        <f t="shared" si="27"/>
        <v>0</v>
      </c>
      <c r="AQ28" s="253">
        <f t="shared" si="27"/>
        <v>0</v>
      </c>
      <c r="AR28" s="253">
        <f t="shared" si="27"/>
        <v>0</v>
      </c>
      <c r="AS28" s="253">
        <f t="shared" si="27"/>
        <v>0</v>
      </c>
      <c r="AT28" s="253">
        <f t="shared" si="27"/>
        <v>0</v>
      </c>
      <c r="AU28" s="253">
        <f t="shared" si="27"/>
        <v>0</v>
      </c>
      <c r="AV28" s="253">
        <f t="shared" si="27"/>
        <v>0</v>
      </c>
      <c r="AW28" s="253">
        <f t="shared" si="27"/>
        <v>0</v>
      </c>
      <c r="AX28" s="253">
        <f t="shared" si="27"/>
        <v>0</v>
      </c>
      <c r="AY28" s="253">
        <f t="shared" si="27"/>
        <v>0</v>
      </c>
    </row>
    <row r="29" ht="18.0" customHeight="1">
      <c r="A29" s="362"/>
      <c r="B29" s="363"/>
      <c r="C29" s="364" t="s">
        <v>194</v>
      </c>
      <c r="D29" s="365" t="s">
        <v>171</v>
      </c>
      <c r="E29" s="365" t="s">
        <v>195</v>
      </c>
      <c r="F29" s="366">
        <v>47.0</v>
      </c>
      <c r="G29" s="347" t="s">
        <v>146</v>
      </c>
      <c r="H29" s="356" t="s">
        <v>173</v>
      </c>
      <c r="I29" s="5" t="s">
        <v>193</v>
      </c>
      <c r="J29" s="367">
        <v>563.62</v>
      </c>
      <c r="K29" s="341"/>
      <c r="L29" s="257"/>
      <c r="M29" s="258"/>
      <c r="N29" s="368"/>
      <c r="O29" s="260"/>
      <c r="P29" s="261"/>
      <c r="Q29" s="342"/>
      <c r="R29" s="343"/>
      <c r="S29" s="157"/>
      <c r="T29" s="344"/>
      <c r="U29" s="344"/>
      <c r="V29" s="267"/>
      <c r="W29" s="267"/>
      <c r="X29" s="161"/>
      <c r="Y29" s="369"/>
      <c r="Z29" s="164"/>
      <c r="AA29" s="165"/>
      <c r="AB29" s="272"/>
      <c r="AC29" s="251"/>
      <c r="AD29" s="345">
        <f t="shared" si="6"/>
        <v>0</v>
      </c>
      <c r="AE29" s="345">
        <f t="shared" si="7"/>
        <v>0</v>
      </c>
      <c r="AF29" s="346">
        <f t="shared" si="8"/>
        <v>0</v>
      </c>
      <c r="AG29" s="370"/>
      <c r="AH29" s="253">
        <f t="shared" ref="AH29:AY29" si="28">$F29*K29</f>
        <v>0</v>
      </c>
      <c r="AI29" s="253">
        <f t="shared" si="28"/>
        <v>0</v>
      </c>
      <c r="AJ29" s="253">
        <f t="shared" si="28"/>
        <v>0</v>
      </c>
      <c r="AK29" s="253">
        <f t="shared" si="28"/>
        <v>0</v>
      </c>
      <c r="AL29" s="253">
        <f t="shared" si="28"/>
        <v>0</v>
      </c>
      <c r="AM29" s="253">
        <f t="shared" si="28"/>
        <v>0</v>
      </c>
      <c r="AN29" s="253">
        <f t="shared" si="28"/>
        <v>0</v>
      </c>
      <c r="AO29" s="253">
        <f t="shared" si="28"/>
        <v>0</v>
      </c>
      <c r="AP29" s="253">
        <f t="shared" si="28"/>
        <v>0</v>
      </c>
      <c r="AQ29" s="253">
        <f t="shared" si="28"/>
        <v>0</v>
      </c>
      <c r="AR29" s="253">
        <f t="shared" si="28"/>
        <v>0</v>
      </c>
      <c r="AS29" s="253">
        <f t="shared" si="28"/>
        <v>0</v>
      </c>
      <c r="AT29" s="253">
        <f t="shared" si="28"/>
        <v>0</v>
      </c>
      <c r="AU29" s="253">
        <f t="shared" si="28"/>
        <v>0</v>
      </c>
      <c r="AV29" s="253">
        <f t="shared" si="28"/>
        <v>0</v>
      </c>
      <c r="AW29" s="253">
        <f t="shared" si="28"/>
        <v>0</v>
      </c>
      <c r="AX29" s="253">
        <f t="shared" si="28"/>
        <v>0</v>
      </c>
      <c r="AY29" s="253">
        <f t="shared" si="28"/>
        <v>0</v>
      </c>
    </row>
    <row r="30" ht="18.0" customHeight="1">
      <c r="A30" s="362"/>
      <c r="B30" s="371"/>
      <c r="C30" s="372" t="s">
        <v>196</v>
      </c>
      <c r="D30" s="373" t="s">
        <v>171</v>
      </c>
      <c r="E30" s="373" t="s">
        <v>197</v>
      </c>
      <c r="F30" s="374">
        <v>31.0</v>
      </c>
      <c r="G30" s="374" t="s">
        <v>146</v>
      </c>
      <c r="H30" s="361" t="s">
        <v>173</v>
      </c>
      <c r="I30" s="348" t="s">
        <v>193</v>
      </c>
      <c r="J30" s="375">
        <v>834.66</v>
      </c>
      <c r="K30" s="341"/>
      <c r="L30" s="257"/>
      <c r="M30" s="258"/>
      <c r="N30" s="368"/>
      <c r="O30" s="260"/>
      <c r="P30" s="261"/>
      <c r="Q30" s="342"/>
      <c r="R30" s="343"/>
      <c r="S30" s="157"/>
      <c r="T30" s="344"/>
      <c r="U30" s="344"/>
      <c r="V30" s="159"/>
      <c r="W30" s="267"/>
      <c r="X30" s="161"/>
      <c r="Y30" s="369"/>
      <c r="Z30" s="164"/>
      <c r="AA30" s="165"/>
      <c r="AB30" s="272"/>
      <c r="AC30" s="369"/>
      <c r="AD30" s="345">
        <f t="shared" si="6"/>
        <v>0</v>
      </c>
      <c r="AE30" s="345">
        <f t="shared" si="7"/>
        <v>0</v>
      </c>
      <c r="AF30" s="346">
        <f t="shared" si="8"/>
        <v>0</v>
      </c>
      <c r="AG30" s="370"/>
      <c r="AH30" s="253">
        <f t="shared" ref="AH30:AY30" si="29">$F30*K30</f>
        <v>0</v>
      </c>
      <c r="AI30" s="253">
        <f t="shared" si="29"/>
        <v>0</v>
      </c>
      <c r="AJ30" s="253">
        <f t="shared" si="29"/>
        <v>0</v>
      </c>
      <c r="AK30" s="253">
        <f t="shared" si="29"/>
        <v>0</v>
      </c>
      <c r="AL30" s="253">
        <f t="shared" si="29"/>
        <v>0</v>
      </c>
      <c r="AM30" s="253">
        <f t="shared" si="29"/>
        <v>0</v>
      </c>
      <c r="AN30" s="253">
        <f t="shared" si="29"/>
        <v>0</v>
      </c>
      <c r="AO30" s="253">
        <f t="shared" si="29"/>
        <v>0</v>
      </c>
      <c r="AP30" s="253">
        <f t="shared" si="29"/>
        <v>0</v>
      </c>
      <c r="AQ30" s="253">
        <f t="shared" si="29"/>
        <v>0</v>
      </c>
      <c r="AR30" s="253">
        <f t="shared" si="29"/>
        <v>0</v>
      </c>
      <c r="AS30" s="253">
        <f t="shared" si="29"/>
        <v>0</v>
      </c>
      <c r="AT30" s="253">
        <f t="shared" si="29"/>
        <v>0</v>
      </c>
      <c r="AU30" s="253">
        <f t="shared" si="29"/>
        <v>0</v>
      </c>
      <c r="AV30" s="253">
        <f t="shared" si="29"/>
        <v>0</v>
      </c>
      <c r="AW30" s="253">
        <f t="shared" si="29"/>
        <v>0</v>
      </c>
      <c r="AX30" s="253">
        <f t="shared" si="29"/>
        <v>0</v>
      </c>
      <c r="AY30" s="253">
        <f t="shared" si="29"/>
        <v>0</v>
      </c>
    </row>
    <row r="31" ht="18.0" customHeight="1">
      <c r="A31" s="362"/>
      <c r="B31" s="363"/>
      <c r="C31" s="376" t="s">
        <v>198</v>
      </c>
      <c r="D31" s="365" t="s">
        <v>171</v>
      </c>
      <c r="E31" s="365" t="s">
        <v>199</v>
      </c>
      <c r="F31" s="366">
        <v>31.0</v>
      </c>
      <c r="G31" s="366" t="s">
        <v>146</v>
      </c>
      <c r="H31" s="356" t="s">
        <v>173</v>
      </c>
      <c r="I31" s="5" t="s">
        <v>193</v>
      </c>
      <c r="J31" s="367">
        <v>1050.91</v>
      </c>
      <c r="K31" s="341"/>
      <c r="L31" s="257"/>
      <c r="M31" s="258"/>
      <c r="N31" s="368"/>
      <c r="O31" s="260"/>
      <c r="P31" s="261"/>
      <c r="Q31" s="342"/>
      <c r="R31" s="343"/>
      <c r="S31" s="377"/>
      <c r="T31" s="344"/>
      <c r="U31" s="344"/>
      <c r="V31" s="159"/>
      <c r="W31" s="267"/>
      <c r="X31" s="161"/>
      <c r="Y31" s="369"/>
      <c r="Z31" s="164"/>
      <c r="AA31" s="165"/>
      <c r="AB31" s="272"/>
      <c r="AC31" s="369"/>
      <c r="AD31" s="345">
        <f t="shared" si="6"/>
        <v>0</v>
      </c>
      <c r="AE31" s="345">
        <f t="shared" si="7"/>
        <v>0</v>
      </c>
      <c r="AF31" s="346">
        <f t="shared" si="8"/>
        <v>0</v>
      </c>
      <c r="AG31" s="370"/>
      <c r="AH31" s="253">
        <f t="shared" ref="AH31:AY31" si="30">$F31*K31</f>
        <v>0</v>
      </c>
      <c r="AI31" s="253">
        <f t="shared" si="30"/>
        <v>0</v>
      </c>
      <c r="AJ31" s="253">
        <f t="shared" si="30"/>
        <v>0</v>
      </c>
      <c r="AK31" s="253">
        <f t="shared" si="30"/>
        <v>0</v>
      </c>
      <c r="AL31" s="253">
        <f t="shared" si="30"/>
        <v>0</v>
      </c>
      <c r="AM31" s="253">
        <f t="shared" si="30"/>
        <v>0</v>
      </c>
      <c r="AN31" s="253">
        <f t="shared" si="30"/>
        <v>0</v>
      </c>
      <c r="AO31" s="253">
        <f t="shared" si="30"/>
        <v>0</v>
      </c>
      <c r="AP31" s="253">
        <f t="shared" si="30"/>
        <v>0</v>
      </c>
      <c r="AQ31" s="253">
        <f t="shared" si="30"/>
        <v>0</v>
      </c>
      <c r="AR31" s="253">
        <f t="shared" si="30"/>
        <v>0</v>
      </c>
      <c r="AS31" s="253">
        <f t="shared" si="30"/>
        <v>0</v>
      </c>
      <c r="AT31" s="253">
        <f t="shared" si="30"/>
        <v>0</v>
      </c>
      <c r="AU31" s="253">
        <f t="shared" si="30"/>
        <v>0</v>
      </c>
      <c r="AV31" s="253">
        <f t="shared" si="30"/>
        <v>0</v>
      </c>
      <c r="AW31" s="253">
        <f t="shared" si="30"/>
        <v>0</v>
      </c>
      <c r="AX31" s="253">
        <f t="shared" si="30"/>
        <v>0</v>
      </c>
      <c r="AY31" s="253">
        <f t="shared" si="30"/>
        <v>0</v>
      </c>
    </row>
    <row r="32" ht="18.0" customHeight="1">
      <c r="A32" s="362"/>
      <c r="B32" s="371"/>
      <c r="C32" s="372" t="s">
        <v>200</v>
      </c>
      <c r="D32" s="373" t="s">
        <v>201</v>
      </c>
      <c r="E32" s="373" t="s">
        <v>202</v>
      </c>
      <c r="F32" s="374">
        <v>79.0</v>
      </c>
      <c r="G32" s="347" t="s">
        <v>151</v>
      </c>
      <c r="H32" s="361" t="s">
        <v>173</v>
      </c>
      <c r="I32" s="348" t="s">
        <v>193</v>
      </c>
      <c r="J32" s="375">
        <v>891.41</v>
      </c>
      <c r="K32" s="341"/>
      <c r="L32" s="257"/>
      <c r="M32" s="258"/>
      <c r="N32" s="259"/>
      <c r="O32" s="260"/>
      <c r="P32" s="261"/>
      <c r="Q32" s="342"/>
      <c r="R32" s="343"/>
      <c r="S32" s="157"/>
      <c r="T32" s="344"/>
      <c r="U32" s="344"/>
      <c r="V32" s="159"/>
      <c r="W32" s="344"/>
      <c r="X32" s="161"/>
      <c r="Y32" s="369"/>
      <c r="Z32" s="164"/>
      <c r="AA32" s="165"/>
      <c r="AB32" s="272"/>
      <c r="AC32" s="369"/>
      <c r="AD32" s="345">
        <f t="shared" si="6"/>
        <v>0</v>
      </c>
      <c r="AE32" s="345">
        <f t="shared" si="7"/>
        <v>0</v>
      </c>
      <c r="AF32" s="346">
        <f t="shared" si="8"/>
        <v>0</v>
      </c>
      <c r="AG32" s="370"/>
      <c r="AH32" s="253">
        <f t="shared" ref="AH32:AY32" si="31">$F32*K32</f>
        <v>0</v>
      </c>
      <c r="AI32" s="253">
        <f t="shared" si="31"/>
        <v>0</v>
      </c>
      <c r="AJ32" s="253">
        <f t="shared" si="31"/>
        <v>0</v>
      </c>
      <c r="AK32" s="253">
        <f t="shared" si="31"/>
        <v>0</v>
      </c>
      <c r="AL32" s="253">
        <f t="shared" si="31"/>
        <v>0</v>
      </c>
      <c r="AM32" s="253">
        <f t="shared" si="31"/>
        <v>0</v>
      </c>
      <c r="AN32" s="253">
        <f t="shared" si="31"/>
        <v>0</v>
      </c>
      <c r="AO32" s="253">
        <f t="shared" si="31"/>
        <v>0</v>
      </c>
      <c r="AP32" s="253">
        <f t="shared" si="31"/>
        <v>0</v>
      </c>
      <c r="AQ32" s="253">
        <f t="shared" si="31"/>
        <v>0</v>
      </c>
      <c r="AR32" s="253">
        <f t="shared" si="31"/>
        <v>0</v>
      </c>
      <c r="AS32" s="253">
        <f t="shared" si="31"/>
        <v>0</v>
      </c>
      <c r="AT32" s="253">
        <f t="shared" si="31"/>
        <v>0</v>
      </c>
      <c r="AU32" s="253">
        <f t="shared" si="31"/>
        <v>0</v>
      </c>
      <c r="AV32" s="253">
        <f t="shared" si="31"/>
        <v>0</v>
      </c>
      <c r="AW32" s="253">
        <f t="shared" si="31"/>
        <v>0</v>
      </c>
      <c r="AX32" s="253">
        <f t="shared" si="31"/>
        <v>0</v>
      </c>
      <c r="AY32" s="253">
        <f t="shared" si="31"/>
        <v>0</v>
      </c>
    </row>
    <row r="33" ht="18.0" customHeight="1">
      <c r="A33" s="362"/>
      <c r="B33" s="363" t="s">
        <v>203</v>
      </c>
      <c r="C33" s="378" t="s">
        <v>204</v>
      </c>
      <c r="D33" s="365" t="s">
        <v>171</v>
      </c>
      <c r="E33" s="365" t="s">
        <v>205</v>
      </c>
      <c r="F33" s="366">
        <v>46.0</v>
      </c>
      <c r="G33" s="366" t="s">
        <v>146</v>
      </c>
      <c r="H33" s="356" t="s">
        <v>206</v>
      </c>
      <c r="I33" s="5" t="s">
        <v>193</v>
      </c>
      <c r="J33" s="367">
        <v>2312.2</v>
      </c>
      <c r="K33" s="341"/>
      <c r="L33" s="257"/>
      <c r="M33" s="258"/>
      <c r="N33" s="368"/>
      <c r="O33" s="260"/>
      <c r="P33" s="261"/>
      <c r="Q33" s="342"/>
      <c r="R33" s="343"/>
      <c r="S33" s="377"/>
      <c r="T33" s="344"/>
      <c r="U33" s="265"/>
      <c r="V33" s="267"/>
      <c r="W33" s="267"/>
      <c r="X33" s="161"/>
      <c r="Y33" s="379"/>
      <c r="Z33" s="164"/>
      <c r="AA33" s="165"/>
      <c r="AB33" s="272"/>
      <c r="AC33" s="369"/>
      <c r="AD33" s="345">
        <f t="shared" si="6"/>
        <v>0</v>
      </c>
      <c r="AE33" s="345">
        <f t="shared" si="7"/>
        <v>0</v>
      </c>
      <c r="AF33" s="346">
        <f t="shared" si="8"/>
        <v>0</v>
      </c>
      <c r="AG33" s="380"/>
      <c r="AH33" s="253">
        <f t="shared" ref="AH33:AY33" si="32">$F33*K33</f>
        <v>0</v>
      </c>
      <c r="AI33" s="253">
        <f t="shared" si="32"/>
        <v>0</v>
      </c>
      <c r="AJ33" s="253">
        <f t="shared" si="32"/>
        <v>0</v>
      </c>
      <c r="AK33" s="253">
        <f t="shared" si="32"/>
        <v>0</v>
      </c>
      <c r="AL33" s="253">
        <f t="shared" si="32"/>
        <v>0</v>
      </c>
      <c r="AM33" s="253">
        <f t="shared" si="32"/>
        <v>0</v>
      </c>
      <c r="AN33" s="253">
        <f t="shared" si="32"/>
        <v>0</v>
      </c>
      <c r="AO33" s="253">
        <f t="shared" si="32"/>
        <v>0</v>
      </c>
      <c r="AP33" s="253">
        <f t="shared" si="32"/>
        <v>0</v>
      </c>
      <c r="AQ33" s="253">
        <f t="shared" si="32"/>
        <v>0</v>
      </c>
      <c r="AR33" s="253">
        <f t="shared" si="32"/>
        <v>0</v>
      </c>
      <c r="AS33" s="253">
        <f t="shared" si="32"/>
        <v>0</v>
      </c>
      <c r="AT33" s="253">
        <f t="shared" si="32"/>
        <v>0</v>
      </c>
      <c r="AU33" s="253">
        <f t="shared" si="32"/>
        <v>0</v>
      </c>
      <c r="AV33" s="253">
        <f t="shared" si="32"/>
        <v>0</v>
      </c>
      <c r="AW33" s="253">
        <f t="shared" si="32"/>
        <v>0</v>
      </c>
      <c r="AX33" s="253">
        <f t="shared" si="32"/>
        <v>0</v>
      </c>
      <c r="AY33" s="253">
        <f t="shared" si="32"/>
        <v>0</v>
      </c>
    </row>
    <row r="34" ht="18.0" customHeight="1">
      <c r="A34" s="362"/>
      <c r="B34" s="381"/>
      <c r="C34" s="382" t="s">
        <v>207</v>
      </c>
      <c r="D34" s="383" t="s">
        <v>171</v>
      </c>
      <c r="E34" s="383" t="s">
        <v>208</v>
      </c>
      <c r="F34" s="384">
        <v>56.0</v>
      </c>
      <c r="G34" s="384" t="s">
        <v>146</v>
      </c>
      <c r="H34" s="385" t="s">
        <v>209</v>
      </c>
      <c r="I34" s="386" t="s">
        <v>193</v>
      </c>
      <c r="J34" s="387">
        <v>399.23</v>
      </c>
      <c r="K34" s="388"/>
      <c r="L34" s="389"/>
      <c r="M34" s="258"/>
      <c r="N34" s="368"/>
      <c r="O34" s="260"/>
      <c r="P34" s="261"/>
      <c r="Q34" s="342"/>
      <c r="R34" s="343"/>
      <c r="S34" s="157"/>
      <c r="T34" s="344"/>
      <c r="U34" s="265"/>
      <c r="V34" s="159"/>
      <c r="W34" s="267"/>
      <c r="X34" s="161"/>
      <c r="Y34" s="369"/>
      <c r="Z34" s="164"/>
      <c r="AA34" s="165"/>
      <c r="AB34" s="272"/>
      <c r="AC34" s="369"/>
      <c r="AD34" s="345">
        <f t="shared" si="6"/>
        <v>0</v>
      </c>
      <c r="AE34" s="345">
        <f t="shared" si="7"/>
        <v>0</v>
      </c>
      <c r="AF34" s="346">
        <f t="shared" si="8"/>
        <v>0</v>
      </c>
      <c r="AG34" s="390"/>
      <c r="AH34" s="253">
        <f t="shared" ref="AH34:AY34" si="33">$F34*K34</f>
        <v>0</v>
      </c>
      <c r="AI34" s="253">
        <f t="shared" si="33"/>
        <v>0</v>
      </c>
      <c r="AJ34" s="253">
        <f t="shared" si="33"/>
        <v>0</v>
      </c>
      <c r="AK34" s="253">
        <f t="shared" si="33"/>
        <v>0</v>
      </c>
      <c r="AL34" s="253">
        <f t="shared" si="33"/>
        <v>0</v>
      </c>
      <c r="AM34" s="253">
        <f t="shared" si="33"/>
        <v>0</v>
      </c>
      <c r="AN34" s="253">
        <f t="shared" si="33"/>
        <v>0</v>
      </c>
      <c r="AO34" s="253">
        <f t="shared" si="33"/>
        <v>0</v>
      </c>
      <c r="AP34" s="253">
        <f t="shared" si="33"/>
        <v>0</v>
      </c>
      <c r="AQ34" s="253">
        <f t="shared" si="33"/>
        <v>0</v>
      </c>
      <c r="AR34" s="253">
        <f t="shared" si="33"/>
        <v>0</v>
      </c>
      <c r="AS34" s="253">
        <f t="shared" si="33"/>
        <v>0</v>
      </c>
      <c r="AT34" s="253">
        <f t="shared" si="33"/>
        <v>0</v>
      </c>
      <c r="AU34" s="253">
        <f t="shared" si="33"/>
        <v>0</v>
      </c>
      <c r="AV34" s="253">
        <f t="shared" si="33"/>
        <v>0</v>
      </c>
      <c r="AW34" s="253">
        <f t="shared" si="33"/>
        <v>0</v>
      </c>
      <c r="AX34" s="253">
        <f t="shared" si="33"/>
        <v>0</v>
      </c>
      <c r="AY34" s="253">
        <f t="shared" si="33"/>
        <v>0</v>
      </c>
    </row>
    <row r="35" ht="18.0" customHeight="1">
      <c r="A35" s="362"/>
      <c r="B35" s="381"/>
      <c r="C35" s="382" t="s">
        <v>210</v>
      </c>
      <c r="D35" s="391" t="s">
        <v>171</v>
      </c>
      <c r="E35" s="391" t="s">
        <v>211</v>
      </c>
      <c r="F35" s="392">
        <v>39.0</v>
      </c>
      <c r="G35" s="392" t="s">
        <v>146</v>
      </c>
      <c r="H35" s="393" t="s">
        <v>173</v>
      </c>
      <c r="I35" s="394" t="s">
        <v>193</v>
      </c>
      <c r="J35" s="395">
        <v>1489.28</v>
      </c>
      <c r="K35" s="388"/>
      <c r="L35" s="389"/>
      <c r="M35" s="258"/>
      <c r="N35" s="368"/>
      <c r="O35" s="260"/>
      <c r="P35" s="261"/>
      <c r="Q35" s="342"/>
      <c r="R35" s="343"/>
      <c r="S35" s="157"/>
      <c r="T35" s="344"/>
      <c r="U35" s="265"/>
      <c r="V35" s="159"/>
      <c r="W35" s="267"/>
      <c r="X35" s="161"/>
      <c r="Y35" s="369"/>
      <c r="Z35" s="164"/>
      <c r="AA35" s="165"/>
      <c r="AB35" s="272"/>
      <c r="AC35" s="369"/>
      <c r="AD35" s="345">
        <f t="shared" si="6"/>
        <v>0</v>
      </c>
      <c r="AE35" s="345">
        <f t="shared" si="7"/>
        <v>0</v>
      </c>
      <c r="AF35" s="346">
        <f t="shared" si="8"/>
        <v>0</v>
      </c>
      <c r="AG35" s="370"/>
      <c r="AH35" s="253">
        <f t="shared" ref="AH35:AY35" si="34">$F35*K35</f>
        <v>0</v>
      </c>
      <c r="AI35" s="253">
        <f t="shared" si="34"/>
        <v>0</v>
      </c>
      <c r="AJ35" s="253">
        <f t="shared" si="34"/>
        <v>0</v>
      </c>
      <c r="AK35" s="253">
        <f t="shared" si="34"/>
        <v>0</v>
      </c>
      <c r="AL35" s="253">
        <f t="shared" si="34"/>
        <v>0</v>
      </c>
      <c r="AM35" s="253">
        <f t="shared" si="34"/>
        <v>0</v>
      </c>
      <c r="AN35" s="253">
        <f t="shared" si="34"/>
        <v>0</v>
      </c>
      <c r="AO35" s="253">
        <f t="shared" si="34"/>
        <v>0</v>
      </c>
      <c r="AP35" s="253">
        <f t="shared" si="34"/>
        <v>0</v>
      </c>
      <c r="AQ35" s="253">
        <f t="shared" si="34"/>
        <v>0</v>
      </c>
      <c r="AR35" s="253">
        <f t="shared" si="34"/>
        <v>0</v>
      </c>
      <c r="AS35" s="253">
        <f t="shared" si="34"/>
        <v>0</v>
      </c>
      <c r="AT35" s="253">
        <f t="shared" si="34"/>
        <v>0</v>
      </c>
      <c r="AU35" s="253">
        <f t="shared" si="34"/>
        <v>0</v>
      </c>
      <c r="AV35" s="253">
        <f t="shared" si="34"/>
        <v>0</v>
      </c>
      <c r="AW35" s="253">
        <f t="shared" si="34"/>
        <v>0</v>
      </c>
      <c r="AX35" s="253">
        <f t="shared" si="34"/>
        <v>0</v>
      </c>
      <c r="AY35" s="253">
        <f t="shared" si="34"/>
        <v>0</v>
      </c>
    </row>
    <row r="36" ht="18.0" customHeight="1">
      <c r="A36" s="362"/>
      <c r="B36" s="396"/>
      <c r="C36" s="397" t="s">
        <v>212</v>
      </c>
      <c r="D36" s="383" t="s">
        <v>171</v>
      </c>
      <c r="E36" s="383" t="s">
        <v>213</v>
      </c>
      <c r="F36" s="384">
        <v>288.0</v>
      </c>
      <c r="G36" s="398" t="s">
        <v>151</v>
      </c>
      <c r="H36" s="385" t="s">
        <v>214</v>
      </c>
      <c r="I36" s="386" t="s">
        <v>193</v>
      </c>
      <c r="J36" s="387">
        <v>3572.5</v>
      </c>
      <c r="K36" s="388"/>
      <c r="L36" s="389"/>
      <c r="M36" s="258"/>
      <c r="N36" s="368"/>
      <c r="O36" s="260"/>
      <c r="P36" s="261"/>
      <c r="Q36" s="342"/>
      <c r="R36" s="343"/>
      <c r="S36" s="157"/>
      <c r="T36" s="344"/>
      <c r="U36" s="344"/>
      <c r="V36" s="159"/>
      <c r="W36" s="267"/>
      <c r="X36" s="161"/>
      <c r="Y36" s="379"/>
      <c r="Z36" s="164"/>
      <c r="AA36" s="165"/>
      <c r="AB36" s="272"/>
      <c r="AC36" s="369"/>
      <c r="AD36" s="345">
        <f t="shared" si="6"/>
        <v>0</v>
      </c>
      <c r="AE36" s="345">
        <f t="shared" si="7"/>
        <v>0</v>
      </c>
      <c r="AF36" s="346">
        <f t="shared" si="8"/>
        <v>0</v>
      </c>
      <c r="AG36" s="380"/>
      <c r="AH36" s="253">
        <f t="shared" ref="AH36:AY36" si="35">$F36*K36</f>
        <v>0</v>
      </c>
      <c r="AI36" s="253">
        <f t="shared" si="35"/>
        <v>0</v>
      </c>
      <c r="AJ36" s="253">
        <f t="shared" si="35"/>
        <v>0</v>
      </c>
      <c r="AK36" s="253">
        <f t="shared" si="35"/>
        <v>0</v>
      </c>
      <c r="AL36" s="253">
        <f t="shared" si="35"/>
        <v>0</v>
      </c>
      <c r="AM36" s="253">
        <f t="shared" si="35"/>
        <v>0</v>
      </c>
      <c r="AN36" s="253">
        <f t="shared" si="35"/>
        <v>0</v>
      </c>
      <c r="AO36" s="253">
        <f t="shared" si="35"/>
        <v>0</v>
      </c>
      <c r="AP36" s="253">
        <f t="shared" si="35"/>
        <v>0</v>
      </c>
      <c r="AQ36" s="253">
        <f t="shared" si="35"/>
        <v>0</v>
      </c>
      <c r="AR36" s="253">
        <f t="shared" si="35"/>
        <v>0</v>
      </c>
      <c r="AS36" s="253">
        <f t="shared" si="35"/>
        <v>0</v>
      </c>
      <c r="AT36" s="253">
        <f t="shared" si="35"/>
        <v>0</v>
      </c>
      <c r="AU36" s="253">
        <f t="shared" si="35"/>
        <v>0</v>
      </c>
      <c r="AV36" s="253">
        <f t="shared" si="35"/>
        <v>0</v>
      </c>
      <c r="AW36" s="253">
        <f t="shared" si="35"/>
        <v>0</v>
      </c>
      <c r="AX36" s="253">
        <f t="shared" si="35"/>
        <v>0</v>
      </c>
      <c r="AY36" s="253">
        <f t="shared" si="35"/>
        <v>0</v>
      </c>
    </row>
    <row r="37" ht="19.5" customHeight="1">
      <c r="A37" s="369"/>
      <c r="B37" s="399"/>
      <c r="C37" s="399"/>
      <c r="D37" s="400"/>
      <c r="E37" s="400"/>
      <c r="F37" s="399"/>
      <c r="G37" s="399"/>
      <c r="H37" s="399"/>
      <c r="I37" s="399"/>
      <c r="J37" s="401"/>
      <c r="K37" s="369"/>
      <c r="L37" s="369"/>
      <c r="M37" s="369"/>
      <c r="N37" s="369"/>
      <c r="O37" s="369"/>
      <c r="P37" s="369"/>
      <c r="Q37" s="369"/>
      <c r="R37" s="369"/>
      <c r="S37" s="369"/>
      <c r="T37" s="369"/>
      <c r="U37" s="369"/>
      <c r="V37" s="369"/>
      <c r="W37" s="369"/>
      <c r="X37" s="402"/>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369"/>
      <c r="AW37" s="369"/>
      <c r="AX37" s="369"/>
      <c r="AY37" s="369"/>
    </row>
    <row r="38" ht="15.75" customHeight="1">
      <c r="J38" s="403"/>
    </row>
    <row r="39" ht="15.75" customHeight="1">
      <c r="J39" s="403"/>
    </row>
    <row r="40" ht="15.75" customHeight="1">
      <c r="J40" s="403"/>
    </row>
    <row r="41" ht="15.75" customHeight="1">
      <c r="J41" s="403"/>
    </row>
    <row r="42" ht="15.75" customHeight="1">
      <c r="J42" s="403"/>
    </row>
    <row r="43" ht="15.75" customHeight="1">
      <c r="J43" s="403"/>
    </row>
    <row r="44" ht="15.75" customHeight="1">
      <c r="J44" s="403"/>
    </row>
    <row r="45" ht="15.75" customHeight="1">
      <c r="J45" s="403"/>
    </row>
    <row r="46" ht="15.75" customHeight="1">
      <c r="J46" s="403"/>
    </row>
    <row r="47" ht="15.75" customHeight="1">
      <c r="J47" s="403"/>
    </row>
    <row r="48" ht="15.75" customHeight="1">
      <c r="J48" s="403"/>
    </row>
    <row r="49" ht="15.75" customHeight="1">
      <c r="J49" s="403"/>
    </row>
    <row r="50" ht="15.75" customHeight="1">
      <c r="J50" s="403"/>
    </row>
    <row r="51" ht="15.75" customHeight="1">
      <c r="J51" s="403"/>
    </row>
    <row r="52" ht="15.75" customHeight="1">
      <c r="J52" s="403"/>
    </row>
    <row r="53" ht="15.75" customHeight="1">
      <c r="J53" s="403"/>
    </row>
    <row r="54" ht="15.75" customHeight="1">
      <c r="J54" s="403"/>
    </row>
    <row r="55" ht="15.75" customHeight="1">
      <c r="J55" s="403"/>
    </row>
    <row r="56" ht="15.75" customHeight="1">
      <c r="J56" s="403"/>
    </row>
    <row r="57" ht="15.75" customHeight="1">
      <c r="J57" s="403"/>
    </row>
    <row r="58" ht="15.75" customHeight="1">
      <c r="J58" s="403"/>
    </row>
    <row r="59" ht="15.75" customHeight="1">
      <c r="J59" s="403"/>
    </row>
    <row r="60" ht="15.75" customHeight="1">
      <c r="J60" s="403"/>
    </row>
    <row r="61" ht="15.75" customHeight="1">
      <c r="J61" s="403"/>
    </row>
    <row r="62" ht="15.75" customHeight="1">
      <c r="J62" s="403"/>
    </row>
    <row r="63" ht="15.75" customHeight="1">
      <c r="J63" s="403"/>
    </row>
    <row r="64" ht="15.75" customHeight="1">
      <c r="J64" s="403"/>
    </row>
    <row r="65" ht="15.75" customHeight="1">
      <c r="J65" s="403"/>
    </row>
    <row r="66" ht="15.75" customHeight="1">
      <c r="J66" s="403"/>
    </row>
    <row r="67" ht="15.75" customHeight="1">
      <c r="J67" s="403"/>
    </row>
    <row r="68" ht="15.75" customHeight="1">
      <c r="J68" s="403"/>
    </row>
    <row r="69" ht="15.75" customHeight="1">
      <c r="J69" s="403"/>
    </row>
    <row r="70" ht="15.75" customHeight="1">
      <c r="J70" s="403"/>
    </row>
    <row r="71" ht="15.75" customHeight="1">
      <c r="J71" s="403"/>
    </row>
    <row r="72" ht="15.75" customHeight="1">
      <c r="J72" s="403"/>
    </row>
    <row r="73" ht="15.75" customHeight="1">
      <c r="J73" s="403"/>
    </row>
    <row r="74" ht="15.75" customHeight="1">
      <c r="J74" s="403"/>
    </row>
    <row r="75" ht="15.75" customHeight="1">
      <c r="J75" s="403"/>
    </row>
    <row r="76" ht="15.75" customHeight="1">
      <c r="J76" s="403"/>
    </row>
    <row r="77" ht="15.75" customHeight="1">
      <c r="J77" s="403"/>
    </row>
    <row r="78" ht="15.75" customHeight="1">
      <c r="J78" s="403"/>
    </row>
    <row r="79" ht="15.75" customHeight="1">
      <c r="J79" s="403"/>
    </row>
    <row r="80" ht="15.75" customHeight="1">
      <c r="J80" s="403"/>
    </row>
    <row r="81" ht="15.75" customHeight="1">
      <c r="J81" s="403"/>
    </row>
    <row r="82" ht="15.75" customHeight="1">
      <c r="J82" s="403"/>
    </row>
    <row r="83" ht="15.75" customHeight="1">
      <c r="J83" s="403"/>
    </row>
    <row r="84" ht="15.75" customHeight="1">
      <c r="J84" s="403"/>
    </row>
    <row r="85" ht="15.75" customHeight="1">
      <c r="J85" s="403"/>
    </row>
    <row r="86" ht="15.75" customHeight="1">
      <c r="J86" s="403"/>
    </row>
    <row r="87" ht="15.75" customHeight="1">
      <c r="J87" s="403"/>
    </row>
    <row r="88" ht="15.75" customHeight="1">
      <c r="J88" s="403"/>
    </row>
    <row r="89" ht="15.75" customHeight="1">
      <c r="J89" s="403"/>
    </row>
    <row r="90" ht="15.75" customHeight="1">
      <c r="J90" s="403"/>
    </row>
    <row r="91" ht="15.75" customHeight="1">
      <c r="J91" s="403"/>
    </row>
    <row r="92" ht="15.75" customHeight="1">
      <c r="J92" s="403"/>
    </row>
    <row r="93" ht="15.0" customHeight="1">
      <c r="J93" s="403"/>
      <c r="AI93" s="404">
        <f t="shared" ref="AI93:AI112" si="36">SUM(Q93:AB93)</f>
        <v>0</v>
      </c>
      <c r="AK93" s="404">
        <f t="shared" ref="AK93:AK112" si="37">SUM(Q93:AB93)*P93</f>
        <v>0</v>
      </c>
      <c r="AN93" s="404">
        <v>20.0</v>
      </c>
    </row>
    <row r="94" ht="15.0" customHeight="1">
      <c r="J94" s="403"/>
      <c r="AI94" s="404">
        <f t="shared" si="36"/>
        <v>0</v>
      </c>
      <c r="AK94" s="404">
        <f t="shared" si="37"/>
        <v>0</v>
      </c>
    </row>
    <row r="95" ht="15.0" customHeight="1">
      <c r="J95" s="403"/>
      <c r="AI95" s="404">
        <f t="shared" si="36"/>
        <v>0</v>
      </c>
      <c r="AK95" s="404">
        <f t="shared" si="37"/>
        <v>0</v>
      </c>
    </row>
    <row r="96" ht="15.0" customHeight="1">
      <c r="J96" s="403"/>
      <c r="AI96" s="404">
        <f t="shared" si="36"/>
        <v>0</v>
      </c>
      <c r="AK96" s="404">
        <f t="shared" si="37"/>
        <v>0</v>
      </c>
    </row>
    <row r="97" ht="15.0" customHeight="1">
      <c r="J97" s="403"/>
      <c r="AI97" s="404">
        <f t="shared" si="36"/>
        <v>0</v>
      </c>
      <c r="AK97" s="404">
        <f t="shared" si="37"/>
        <v>0</v>
      </c>
    </row>
    <row r="98" ht="15.0" customHeight="1">
      <c r="J98" s="403"/>
      <c r="AI98" s="404">
        <f t="shared" si="36"/>
        <v>0</v>
      </c>
      <c r="AK98" s="404">
        <f t="shared" si="37"/>
        <v>0</v>
      </c>
    </row>
    <row r="99" ht="15.0" customHeight="1">
      <c r="J99" s="403"/>
      <c r="AI99" s="404">
        <f t="shared" si="36"/>
        <v>0</v>
      </c>
      <c r="AK99" s="404">
        <f t="shared" si="37"/>
        <v>0</v>
      </c>
    </row>
    <row r="100" ht="15.0" customHeight="1">
      <c r="J100" s="403"/>
      <c r="AI100" s="404">
        <f t="shared" si="36"/>
        <v>0</v>
      </c>
      <c r="AK100" s="404">
        <f t="shared" si="37"/>
        <v>0</v>
      </c>
    </row>
    <row r="101" ht="15.0" customHeight="1">
      <c r="J101" s="403"/>
      <c r="AI101" s="404">
        <f t="shared" si="36"/>
        <v>0</v>
      </c>
      <c r="AK101" s="404">
        <f t="shared" si="37"/>
        <v>0</v>
      </c>
    </row>
    <row r="102" ht="15.0" customHeight="1">
      <c r="J102" s="403"/>
      <c r="AI102" s="404">
        <f t="shared" si="36"/>
        <v>0</v>
      </c>
      <c r="AK102" s="404">
        <f t="shared" si="37"/>
        <v>0</v>
      </c>
    </row>
    <row r="103" ht="15.0" customHeight="1">
      <c r="J103" s="403"/>
      <c r="AI103" s="404">
        <f t="shared" si="36"/>
        <v>0</v>
      </c>
      <c r="AK103" s="404">
        <f t="shared" si="37"/>
        <v>0</v>
      </c>
    </row>
    <row r="104" ht="15.0" customHeight="1">
      <c r="J104" s="403"/>
      <c r="AI104" s="404">
        <f t="shared" si="36"/>
        <v>0</v>
      </c>
      <c r="AK104" s="404">
        <f t="shared" si="37"/>
        <v>0</v>
      </c>
    </row>
    <row r="105" ht="15.0" customHeight="1">
      <c r="J105" s="403"/>
      <c r="AI105" s="404">
        <f t="shared" si="36"/>
        <v>0</v>
      </c>
      <c r="AK105" s="404">
        <f t="shared" si="37"/>
        <v>0</v>
      </c>
    </row>
    <row r="106" ht="15.0" customHeight="1">
      <c r="J106" s="403"/>
      <c r="AI106" s="404">
        <f t="shared" si="36"/>
        <v>0</v>
      </c>
      <c r="AK106" s="404">
        <f t="shared" si="37"/>
        <v>0</v>
      </c>
    </row>
    <row r="107" ht="15.0" customHeight="1">
      <c r="J107" s="403"/>
      <c r="AI107" s="404">
        <f t="shared" si="36"/>
        <v>0</v>
      </c>
      <c r="AK107" s="404">
        <f t="shared" si="37"/>
        <v>0</v>
      </c>
    </row>
    <row r="108" ht="15.0" customHeight="1">
      <c r="J108" s="403"/>
      <c r="AI108" s="404">
        <f t="shared" si="36"/>
        <v>0</v>
      </c>
      <c r="AK108" s="404">
        <f t="shared" si="37"/>
        <v>0</v>
      </c>
    </row>
    <row r="109" ht="15.0" customHeight="1">
      <c r="J109" s="403"/>
      <c r="AI109" s="404">
        <f t="shared" si="36"/>
        <v>0</v>
      </c>
      <c r="AK109" s="404">
        <f t="shared" si="37"/>
        <v>0</v>
      </c>
    </row>
    <row r="110" ht="15.0" customHeight="1">
      <c r="J110" s="403"/>
      <c r="AI110" s="404">
        <f t="shared" si="36"/>
        <v>0</v>
      </c>
      <c r="AK110" s="404">
        <f t="shared" si="37"/>
        <v>0</v>
      </c>
    </row>
    <row r="111" ht="15.0" customHeight="1">
      <c r="J111" s="403"/>
      <c r="AI111" s="404">
        <f t="shared" si="36"/>
        <v>0</v>
      </c>
      <c r="AK111" s="404">
        <f t="shared" si="37"/>
        <v>0</v>
      </c>
    </row>
    <row r="112" ht="15.0" customHeight="1">
      <c r="J112" s="403"/>
      <c r="AI112" s="404">
        <f t="shared" si="36"/>
        <v>0</v>
      </c>
      <c r="AK112" s="404">
        <f t="shared" si="37"/>
        <v>0</v>
      </c>
    </row>
    <row r="113" ht="15.75" customHeight="1">
      <c r="J113" s="403"/>
    </row>
    <row r="114" ht="15.75" customHeight="1">
      <c r="J114" s="403"/>
    </row>
    <row r="115" ht="15.75" customHeight="1">
      <c r="J115" s="403"/>
    </row>
    <row r="116" ht="15.0" customHeight="1">
      <c r="J116" s="403"/>
      <c r="AI116" s="404">
        <f t="shared" ref="AI116:AI135" si="38">SUM(Q116:AB116)</f>
        <v>0</v>
      </c>
      <c r="AK116" s="404">
        <f t="shared" ref="AK116:AK135" si="39">SUM(Q116:AB116)*P116</f>
        <v>0</v>
      </c>
    </row>
    <row r="117" ht="15.0" customHeight="1">
      <c r="J117" s="403"/>
      <c r="AI117" s="404">
        <f t="shared" si="38"/>
        <v>0</v>
      </c>
      <c r="AK117" s="404">
        <f t="shared" si="39"/>
        <v>0</v>
      </c>
    </row>
    <row r="118" ht="15.0" customHeight="1">
      <c r="J118" s="403"/>
      <c r="AI118" s="404">
        <f t="shared" si="38"/>
        <v>0</v>
      </c>
      <c r="AK118" s="404">
        <f t="shared" si="39"/>
        <v>0</v>
      </c>
    </row>
    <row r="119" ht="15.0" customHeight="1">
      <c r="J119" s="403"/>
      <c r="AI119" s="404">
        <f t="shared" si="38"/>
        <v>0</v>
      </c>
      <c r="AK119" s="404">
        <f t="shared" si="39"/>
        <v>0</v>
      </c>
    </row>
    <row r="120" ht="15.0" customHeight="1">
      <c r="J120" s="403"/>
      <c r="AI120" s="404">
        <f t="shared" si="38"/>
        <v>0</v>
      </c>
      <c r="AK120" s="404">
        <f t="shared" si="39"/>
        <v>0</v>
      </c>
    </row>
    <row r="121" ht="15.0" customHeight="1">
      <c r="J121" s="403"/>
      <c r="AI121" s="404">
        <f t="shared" si="38"/>
        <v>0</v>
      </c>
      <c r="AK121" s="404">
        <f t="shared" si="39"/>
        <v>0</v>
      </c>
    </row>
    <row r="122" ht="15.0" customHeight="1">
      <c r="J122" s="403"/>
      <c r="AI122" s="404">
        <f t="shared" si="38"/>
        <v>0</v>
      </c>
      <c r="AK122" s="404">
        <f t="shared" si="39"/>
        <v>0</v>
      </c>
    </row>
    <row r="123" ht="15.0" customHeight="1">
      <c r="J123" s="403"/>
      <c r="AI123" s="404">
        <f t="shared" si="38"/>
        <v>0</v>
      </c>
      <c r="AK123" s="404">
        <f t="shared" si="39"/>
        <v>0</v>
      </c>
    </row>
    <row r="124" ht="15.0" customHeight="1">
      <c r="J124" s="403"/>
      <c r="AI124" s="404">
        <f t="shared" si="38"/>
        <v>0</v>
      </c>
      <c r="AK124" s="404">
        <f t="shared" si="39"/>
        <v>0</v>
      </c>
    </row>
    <row r="125" ht="15.0" customHeight="1">
      <c r="J125" s="403"/>
      <c r="AI125" s="404">
        <f t="shared" si="38"/>
        <v>0</v>
      </c>
      <c r="AK125" s="404">
        <f t="shared" si="39"/>
        <v>0</v>
      </c>
    </row>
    <row r="126" ht="15.0" customHeight="1">
      <c r="J126" s="403"/>
      <c r="AI126" s="404">
        <f t="shared" si="38"/>
        <v>0</v>
      </c>
      <c r="AK126" s="404">
        <f t="shared" si="39"/>
        <v>0</v>
      </c>
    </row>
    <row r="127" ht="15.0" customHeight="1">
      <c r="J127" s="403"/>
      <c r="AI127" s="404">
        <f t="shared" si="38"/>
        <v>0</v>
      </c>
      <c r="AK127" s="404">
        <f t="shared" si="39"/>
        <v>0</v>
      </c>
    </row>
    <row r="128" ht="15.0" customHeight="1">
      <c r="J128" s="403"/>
      <c r="AI128" s="404">
        <f t="shared" si="38"/>
        <v>0</v>
      </c>
      <c r="AK128" s="404">
        <f t="shared" si="39"/>
        <v>0</v>
      </c>
    </row>
    <row r="129" ht="15.0" customHeight="1">
      <c r="J129" s="403"/>
      <c r="AI129" s="404">
        <f t="shared" si="38"/>
        <v>0</v>
      </c>
      <c r="AK129" s="404">
        <f t="shared" si="39"/>
        <v>0</v>
      </c>
    </row>
    <row r="130" ht="15.0" customHeight="1">
      <c r="J130" s="403"/>
      <c r="AI130" s="404">
        <f t="shared" si="38"/>
        <v>0</v>
      </c>
      <c r="AK130" s="404">
        <f t="shared" si="39"/>
        <v>0</v>
      </c>
    </row>
    <row r="131" ht="15.0" customHeight="1">
      <c r="J131" s="403"/>
      <c r="AI131" s="404">
        <f t="shared" si="38"/>
        <v>0</v>
      </c>
      <c r="AK131" s="404">
        <f t="shared" si="39"/>
        <v>0</v>
      </c>
    </row>
    <row r="132" ht="15.0" customHeight="1">
      <c r="J132" s="403"/>
      <c r="AI132" s="404">
        <f t="shared" si="38"/>
        <v>0</v>
      </c>
      <c r="AK132" s="404">
        <f t="shared" si="39"/>
        <v>0</v>
      </c>
    </row>
    <row r="133" ht="15.0" customHeight="1">
      <c r="J133" s="403"/>
      <c r="AI133" s="404">
        <f t="shared" si="38"/>
        <v>0</v>
      </c>
      <c r="AK133" s="404">
        <f t="shared" si="39"/>
        <v>0</v>
      </c>
    </row>
    <row r="134" ht="15.0" customHeight="1">
      <c r="J134" s="403"/>
      <c r="AI134" s="404">
        <f t="shared" si="38"/>
        <v>0</v>
      </c>
      <c r="AK134" s="404">
        <f t="shared" si="39"/>
        <v>0</v>
      </c>
    </row>
    <row r="135" ht="15.0" customHeight="1">
      <c r="J135" s="403"/>
      <c r="AI135" s="404">
        <f t="shared" si="38"/>
        <v>0</v>
      </c>
      <c r="AK135" s="404">
        <f t="shared" si="39"/>
        <v>0</v>
      </c>
    </row>
    <row r="136" ht="15.75" customHeight="1">
      <c r="J136" s="403"/>
    </row>
    <row r="137" ht="15.75" customHeight="1">
      <c r="J137" s="403"/>
    </row>
    <row r="138" ht="15.75" customHeight="1">
      <c r="J138" s="403"/>
    </row>
    <row r="139" ht="15.75" customHeight="1">
      <c r="J139" s="403"/>
    </row>
    <row r="140" ht="15.0" customHeight="1">
      <c r="J140" s="403"/>
      <c r="AI140" s="404">
        <f t="shared" ref="AI140:AI156" si="40">SUM(Q140:AB140)</f>
        <v>0</v>
      </c>
      <c r="AK140" s="404">
        <f t="shared" ref="AK140:AK156" si="41">SUM(Q140:AB140)*P140</f>
        <v>0</v>
      </c>
    </row>
    <row r="141" ht="15.0" customHeight="1">
      <c r="J141" s="403"/>
      <c r="AI141" s="404">
        <f t="shared" si="40"/>
        <v>0</v>
      </c>
      <c r="AK141" s="404">
        <f t="shared" si="41"/>
        <v>0</v>
      </c>
    </row>
    <row r="142" ht="15.0" customHeight="1">
      <c r="J142" s="403"/>
      <c r="AI142" s="404">
        <f t="shared" si="40"/>
        <v>0</v>
      </c>
      <c r="AK142" s="404">
        <f t="shared" si="41"/>
        <v>0</v>
      </c>
    </row>
    <row r="143" ht="15.0" customHeight="1">
      <c r="J143" s="403"/>
      <c r="AI143" s="404">
        <f t="shared" si="40"/>
        <v>0</v>
      </c>
      <c r="AK143" s="404">
        <f t="shared" si="41"/>
        <v>0</v>
      </c>
    </row>
    <row r="144" ht="15.0" customHeight="1">
      <c r="J144" s="403"/>
      <c r="AI144" s="404">
        <f t="shared" si="40"/>
        <v>0</v>
      </c>
      <c r="AK144" s="404">
        <f t="shared" si="41"/>
        <v>0</v>
      </c>
    </row>
    <row r="145" ht="15.0" customHeight="1">
      <c r="J145" s="403"/>
      <c r="AI145" s="404">
        <f t="shared" si="40"/>
        <v>0</v>
      </c>
      <c r="AK145" s="404">
        <f t="shared" si="41"/>
        <v>0</v>
      </c>
    </row>
    <row r="146" ht="15.0" customHeight="1">
      <c r="J146" s="403"/>
      <c r="AI146" s="404">
        <f t="shared" si="40"/>
        <v>0</v>
      </c>
      <c r="AK146" s="404">
        <f t="shared" si="41"/>
        <v>0</v>
      </c>
    </row>
    <row r="147" ht="15.0" customHeight="1">
      <c r="J147" s="403"/>
      <c r="AI147" s="404">
        <f t="shared" si="40"/>
        <v>0</v>
      </c>
      <c r="AK147" s="404">
        <f t="shared" si="41"/>
        <v>0</v>
      </c>
    </row>
    <row r="148" ht="15.0" customHeight="1">
      <c r="J148" s="403"/>
      <c r="AI148" s="404">
        <f t="shared" si="40"/>
        <v>0</v>
      </c>
      <c r="AK148" s="404">
        <f t="shared" si="41"/>
        <v>0</v>
      </c>
    </row>
    <row r="149" ht="15.0" customHeight="1">
      <c r="J149" s="403"/>
      <c r="AI149" s="404">
        <f t="shared" si="40"/>
        <v>0</v>
      </c>
      <c r="AK149" s="404">
        <f t="shared" si="41"/>
        <v>0</v>
      </c>
    </row>
    <row r="150" ht="15.0" customHeight="1">
      <c r="J150" s="403"/>
      <c r="AI150" s="404">
        <f t="shared" si="40"/>
        <v>0</v>
      </c>
      <c r="AK150" s="404">
        <f t="shared" si="41"/>
        <v>0</v>
      </c>
    </row>
    <row r="151" ht="15.0" customHeight="1">
      <c r="J151" s="403"/>
      <c r="AI151" s="404">
        <f t="shared" si="40"/>
        <v>0</v>
      </c>
      <c r="AK151" s="404">
        <f t="shared" si="41"/>
        <v>0</v>
      </c>
    </row>
    <row r="152" ht="15.0" customHeight="1">
      <c r="J152" s="403"/>
      <c r="AI152" s="404">
        <f t="shared" si="40"/>
        <v>0</v>
      </c>
      <c r="AK152" s="404">
        <f t="shared" si="41"/>
        <v>0</v>
      </c>
    </row>
    <row r="153" ht="15.0" customHeight="1">
      <c r="J153" s="403"/>
      <c r="AI153" s="404">
        <f t="shared" si="40"/>
        <v>0</v>
      </c>
      <c r="AK153" s="404">
        <f t="shared" si="41"/>
        <v>0</v>
      </c>
    </row>
    <row r="154" ht="15.0" customHeight="1">
      <c r="J154" s="403"/>
      <c r="AI154" s="404">
        <f t="shared" si="40"/>
        <v>0</v>
      </c>
      <c r="AK154" s="404">
        <f t="shared" si="41"/>
        <v>0</v>
      </c>
    </row>
    <row r="155" ht="15.0" customHeight="1">
      <c r="J155" s="403"/>
      <c r="AI155" s="404">
        <f t="shared" si="40"/>
        <v>0</v>
      </c>
      <c r="AK155" s="404">
        <f t="shared" si="41"/>
        <v>0</v>
      </c>
    </row>
    <row r="156" ht="15.0" customHeight="1">
      <c r="J156" s="403"/>
      <c r="AI156" s="404">
        <f t="shared" si="40"/>
        <v>0</v>
      </c>
      <c r="AK156" s="404">
        <f t="shared" si="41"/>
        <v>0</v>
      </c>
    </row>
    <row r="157" ht="15.75" customHeight="1">
      <c r="J157" s="403"/>
    </row>
    <row r="158" ht="15.75" customHeight="1">
      <c r="J158" s="403"/>
    </row>
    <row r="159" ht="15.75" customHeight="1">
      <c r="J159" s="403"/>
    </row>
    <row r="160" ht="15.0" customHeight="1">
      <c r="J160" s="403"/>
      <c r="AI160" s="404">
        <f t="shared" ref="AI160:AI176" si="42">SUM(Q160:AB160)</f>
        <v>0</v>
      </c>
      <c r="AK160" s="404">
        <f t="shared" ref="AK160:AK176" si="43">SUM(Q160:AB160)*P160</f>
        <v>0</v>
      </c>
    </row>
    <row r="161" ht="15.0" customHeight="1">
      <c r="J161" s="403"/>
      <c r="AI161" s="404">
        <f t="shared" si="42"/>
        <v>0</v>
      </c>
      <c r="AK161" s="404">
        <f t="shared" si="43"/>
        <v>0</v>
      </c>
      <c r="BB161" s="404">
        <f>$I161*AC161</f>
        <v>0</v>
      </c>
    </row>
    <row r="162" ht="15.0" customHeight="1">
      <c r="J162" s="403"/>
      <c r="AI162" s="404">
        <f t="shared" si="42"/>
        <v>0</v>
      </c>
      <c r="AK162" s="404">
        <f t="shared" si="43"/>
        <v>0</v>
      </c>
    </row>
    <row r="163" ht="15.0" customHeight="1">
      <c r="J163" s="403"/>
      <c r="AI163" s="404">
        <f t="shared" si="42"/>
        <v>0</v>
      </c>
      <c r="AK163" s="404">
        <f t="shared" si="43"/>
        <v>0</v>
      </c>
    </row>
    <row r="164" ht="15.0" customHeight="1">
      <c r="J164" s="403"/>
      <c r="AI164" s="404">
        <f t="shared" si="42"/>
        <v>0</v>
      </c>
      <c r="AK164" s="404">
        <f t="shared" si="43"/>
        <v>0</v>
      </c>
    </row>
    <row r="165" ht="15.0" customHeight="1">
      <c r="J165" s="403"/>
      <c r="AI165" s="404">
        <f t="shared" si="42"/>
        <v>0</v>
      </c>
      <c r="AK165" s="404">
        <f t="shared" si="43"/>
        <v>0</v>
      </c>
    </row>
    <row r="166" ht="15.0" customHeight="1">
      <c r="J166" s="403"/>
      <c r="AI166" s="404">
        <f t="shared" si="42"/>
        <v>0</v>
      </c>
      <c r="AK166" s="404">
        <f t="shared" si="43"/>
        <v>0</v>
      </c>
    </row>
    <row r="167" ht="15.0" customHeight="1">
      <c r="J167" s="403"/>
      <c r="AI167" s="404">
        <f t="shared" si="42"/>
        <v>0</v>
      </c>
      <c r="AK167" s="404">
        <f t="shared" si="43"/>
        <v>0</v>
      </c>
    </row>
    <row r="168" ht="15.0" customHeight="1">
      <c r="J168" s="403"/>
      <c r="AI168" s="404">
        <f t="shared" si="42"/>
        <v>0</v>
      </c>
      <c r="AK168" s="404">
        <f t="shared" si="43"/>
        <v>0</v>
      </c>
    </row>
    <row r="169" ht="15.0" customHeight="1">
      <c r="J169" s="403"/>
      <c r="AI169" s="404">
        <f t="shared" si="42"/>
        <v>0</v>
      </c>
      <c r="AK169" s="404">
        <f t="shared" si="43"/>
        <v>0</v>
      </c>
    </row>
    <row r="170" ht="15.0" customHeight="1">
      <c r="J170" s="403"/>
      <c r="AI170" s="404">
        <f t="shared" si="42"/>
        <v>0</v>
      </c>
      <c r="AK170" s="404">
        <f t="shared" si="43"/>
        <v>0</v>
      </c>
    </row>
    <row r="171" ht="15.0" customHeight="1">
      <c r="J171" s="403"/>
      <c r="AI171" s="404">
        <f t="shared" si="42"/>
        <v>0</v>
      </c>
      <c r="AK171" s="404">
        <f t="shared" si="43"/>
        <v>0</v>
      </c>
    </row>
    <row r="172" ht="15.0" customHeight="1">
      <c r="J172" s="403"/>
      <c r="AI172" s="404">
        <f t="shared" si="42"/>
        <v>0</v>
      </c>
      <c r="AK172" s="404">
        <f t="shared" si="43"/>
        <v>0</v>
      </c>
    </row>
    <row r="173" ht="15.0" customHeight="1">
      <c r="J173" s="403"/>
      <c r="AI173" s="404">
        <f t="shared" si="42"/>
        <v>0</v>
      </c>
      <c r="AK173" s="404">
        <f t="shared" si="43"/>
        <v>0</v>
      </c>
    </row>
    <row r="174" ht="15.0" customHeight="1">
      <c r="J174" s="403"/>
      <c r="AI174" s="404">
        <f t="shared" si="42"/>
        <v>0</v>
      </c>
      <c r="AK174" s="404">
        <f t="shared" si="43"/>
        <v>0</v>
      </c>
    </row>
    <row r="175" ht="15.0" customHeight="1">
      <c r="J175" s="403"/>
      <c r="AI175" s="404">
        <f t="shared" si="42"/>
        <v>0</v>
      </c>
      <c r="AK175" s="404">
        <f t="shared" si="43"/>
        <v>0</v>
      </c>
    </row>
    <row r="176" ht="15.0" customHeight="1">
      <c r="J176" s="403"/>
      <c r="AI176" s="404">
        <f t="shared" si="42"/>
        <v>0</v>
      </c>
      <c r="AK176" s="404">
        <f t="shared" si="43"/>
        <v>0</v>
      </c>
    </row>
    <row r="177" ht="15.75" customHeight="1">
      <c r="J177" s="403"/>
    </row>
    <row r="178" ht="15.75" customHeight="1">
      <c r="J178" s="403"/>
    </row>
    <row r="179" ht="15.75" customHeight="1">
      <c r="J179" s="403"/>
    </row>
    <row r="180" ht="15.75" customHeight="1">
      <c r="J180" s="403"/>
    </row>
    <row r="181" ht="15.75" customHeight="1">
      <c r="J181" s="403"/>
    </row>
    <row r="182" ht="15.75" customHeight="1">
      <c r="J182" s="403"/>
    </row>
    <row r="183" ht="15.75" customHeight="1">
      <c r="J183" s="403"/>
    </row>
    <row r="184" ht="15.75" customHeight="1">
      <c r="J184" s="403"/>
    </row>
    <row r="185" ht="15.75" customHeight="1">
      <c r="J185" s="403"/>
    </row>
    <row r="186" ht="15.75" customHeight="1">
      <c r="J186" s="403"/>
    </row>
    <row r="187" ht="15.75" customHeight="1">
      <c r="J187" s="403"/>
    </row>
    <row r="188" ht="15.75" customHeight="1">
      <c r="J188" s="403"/>
    </row>
    <row r="189" ht="15.75" customHeight="1">
      <c r="J189" s="403"/>
    </row>
    <row r="190" ht="15.75" customHeight="1">
      <c r="J190" s="403"/>
    </row>
    <row r="191" ht="15.75" customHeight="1">
      <c r="J191" s="403"/>
    </row>
    <row r="192" ht="15.75" customHeight="1">
      <c r="J192" s="403"/>
    </row>
    <row r="193" ht="15.75" customHeight="1">
      <c r="J193" s="403"/>
    </row>
    <row r="194" ht="15.75" customHeight="1">
      <c r="J194" s="403"/>
    </row>
    <row r="195" ht="15.75" customHeight="1">
      <c r="J195" s="403"/>
    </row>
    <row r="196" ht="15.75" customHeight="1">
      <c r="J196" s="403"/>
    </row>
    <row r="197" ht="15.75" customHeight="1">
      <c r="J197" s="403"/>
    </row>
    <row r="198" ht="15.75" customHeight="1">
      <c r="J198" s="403"/>
    </row>
    <row r="199" ht="15.75" customHeight="1">
      <c r="J199" s="403"/>
    </row>
    <row r="200" ht="15.75" customHeight="1">
      <c r="J200" s="403"/>
    </row>
    <row r="201" ht="15.75" customHeight="1">
      <c r="J201" s="403"/>
    </row>
    <row r="202" ht="15.75" customHeight="1">
      <c r="J202" s="403"/>
    </row>
    <row r="203" ht="15.75" customHeight="1">
      <c r="J203" s="403"/>
    </row>
    <row r="204" ht="15.75" customHeight="1">
      <c r="J204" s="403"/>
    </row>
    <row r="205" ht="15.75" customHeight="1">
      <c r="J205" s="403"/>
    </row>
    <row r="206" ht="15.75" customHeight="1">
      <c r="J206" s="403"/>
    </row>
    <row r="207" ht="15.75" customHeight="1">
      <c r="J207" s="403"/>
    </row>
    <row r="208" ht="15.75" customHeight="1">
      <c r="J208" s="403"/>
    </row>
    <row r="209" ht="15.75" customHeight="1">
      <c r="J209" s="403"/>
    </row>
    <row r="210" ht="15.75" customHeight="1">
      <c r="J210" s="403"/>
    </row>
    <row r="211" ht="15.75" customHeight="1">
      <c r="J211" s="403"/>
    </row>
    <row r="212" ht="15.75" customHeight="1">
      <c r="J212" s="403"/>
    </row>
    <row r="213" ht="15.75" customHeight="1">
      <c r="J213" s="403"/>
    </row>
    <row r="214" ht="15.75" customHeight="1">
      <c r="J214" s="403"/>
    </row>
    <row r="215" ht="15.75" customHeight="1">
      <c r="J215" s="403"/>
    </row>
    <row r="216" ht="15.75" customHeight="1">
      <c r="J216" s="403"/>
    </row>
    <row r="217" ht="15.75" customHeight="1">
      <c r="J217" s="403"/>
    </row>
    <row r="218" ht="15.75" customHeight="1">
      <c r="J218" s="403"/>
    </row>
    <row r="219" ht="15.75" customHeight="1">
      <c r="J219" s="403"/>
    </row>
    <row r="220" ht="15.75" customHeight="1">
      <c r="J220" s="403"/>
    </row>
    <row r="221" ht="15.75" customHeight="1">
      <c r="J221" s="403"/>
    </row>
    <row r="222" ht="15.75" customHeight="1">
      <c r="J222" s="403"/>
    </row>
    <row r="223" ht="15.75" customHeight="1">
      <c r="J223" s="403"/>
    </row>
    <row r="224" ht="15.75" customHeight="1">
      <c r="J224" s="403"/>
    </row>
    <row r="225" ht="15.75" customHeight="1">
      <c r="J225" s="403"/>
    </row>
    <row r="226" ht="15.75" customHeight="1">
      <c r="J226" s="403"/>
    </row>
    <row r="227" ht="15.75" customHeight="1">
      <c r="J227" s="403"/>
    </row>
    <row r="228" ht="15.75" customHeight="1">
      <c r="J228" s="403"/>
    </row>
    <row r="229" ht="15.75" customHeight="1">
      <c r="J229" s="403"/>
    </row>
    <row r="230" ht="15.75" customHeight="1">
      <c r="J230" s="403"/>
    </row>
    <row r="231" ht="15.75" customHeight="1">
      <c r="J231" s="403"/>
    </row>
    <row r="232" ht="15.75" customHeight="1">
      <c r="J232" s="403"/>
    </row>
    <row r="233" ht="15.75" customHeight="1">
      <c r="J233" s="403"/>
    </row>
    <row r="234" ht="15.75" customHeight="1">
      <c r="J234" s="403"/>
    </row>
    <row r="235" ht="15.75" customHeight="1">
      <c r="J235" s="403"/>
    </row>
    <row r="236" ht="15.75" customHeight="1">
      <c r="J236" s="403"/>
    </row>
    <row r="237" ht="15.75" customHeight="1">
      <c r="J237" s="403"/>
    </row>
    <row r="238" ht="15.75" customHeight="1">
      <c r="J238" s="403"/>
    </row>
    <row r="239" ht="15.75" customHeight="1">
      <c r="J239" s="403"/>
    </row>
    <row r="240" ht="15.75" customHeight="1">
      <c r="J240" s="403"/>
    </row>
    <row r="241" ht="15.75" customHeight="1">
      <c r="J241" s="403"/>
    </row>
    <row r="242" ht="15.75" customHeight="1">
      <c r="J242" s="403"/>
    </row>
    <row r="243" ht="15.75" customHeight="1">
      <c r="J243" s="403"/>
    </row>
    <row r="244" ht="15.75" customHeight="1">
      <c r="J244" s="403"/>
    </row>
    <row r="245" ht="15.75" customHeight="1">
      <c r="J245" s="403"/>
    </row>
    <row r="246" ht="15.75" customHeight="1">
      <c r="J246" s="403"/>
    </row>
    <row r="247" ht="15.75" customHeight="1">
      <c r="J247" s="403"/>
    </row>
    <row r="248" ht="15.75" customHeight="1">
      <c r="J248" s="403"/>
    </row>
    <row r="249" ht="15.75" customHeight="1">
      <c r="J249" s="403"/>
    </row>
    <row r="250" ht="15.75" customHeight="1">
      <c r="J250" s="403"/>
    </row>
    <row r="251" ht="15.75" customHeight="1">
      <c r="J251" s="403"/>
    </row>
    <row r="252" ht="15.75" customHeight="1">
      <c r="J252" s="403"/>
    </row>
    <row r="253" ht="15.75" customHeight="1">
      <c r="J253" s="403"/>
    </row>
    <row r="254" ht="15.75" customHeight="1">
      <c r="J254" s="403"/>
    </row>
    <row r="255" ht="15.75" customHeight="1">
      <c r="J255" s="403"/>
    </row>
    <row r="256" ht="15.75" customHeight="1">
      <c r="J256" s="403"/>
    </row>
    <row r="257" ht="15.75" customHeight="1">
      <c r="J257" s="403"/>
    </row>
    <row r="258" ht="15.75" customHeight="1">
      <c r="J258" s="403"/>
    </row>
    <row r="259" ht="15.75" customHeight="1">
      <c r="J259" s="403"/>
    </row>
    <row r="260" ht="15.75" customHeight="1">
      <c r="J260" s="403"/>
    </row>
    <row r="261" ht="15.75" customHeight="1">
      <c r="J261" s="403"/>
    </row>
    <row r="262" ht="15.75" customHeight="1">
      <c r="J262" s="403"/>
    </row>
    <row r="263" ht="15.75" customHeight="1">
      <c r="J263" s="403"/>
    </row>
    <row r="264" ht="15.75" customHeight="1">
      <c r="J264" s="403"/>
    </row>
    <row r="265" ht="15.75" customHeight="1">
      <c r="J265" s="403"/>
    </row>
    <row r="266" ht="15.75" customHeight="1">
      <c r="J266" s="403"/>
    </row>
    <row r="267" ht="15.75" customHeight="1">
      <c r="J267" s="403"/>
    </row>
    <row r="268" ht="15.75" customHeight="1">
      <c r="J268" s="403"/>
    </row>
    <row r="269" ht="15.75" customHeight="1">
      <c r="J269" s="403"/>
    </row>
    <row r="270" ht="15.75" customHeight="1">
      <c r="J270" s="403"/>
    </row>
    <row r="271" ht="15.75" customHeight="1">
      <c r="J271" s="403"/>
    </row>
    <row r="272" ht="15.75" customHeight="1">
      <c r="J272" s="403"/>
    </row>
    <row r="273" ht="15.75" customHeight="1">
      <c r="J273" s="403"/>
    </row>
    <row r="274" ht="15.75" customHeight="1">
      <c r="J274" s="403"/>
    </row>
    <row r="275" ht="15.75" customHeight="1">
      <c r="J275" s="403"/>
    </row>
    <row r="276" ht="15.75" customHeight="1">
      <c r="J276" s="403"/>
    </row>
    <row r="277" ht="15.0" customHeight="1">
      <c r="J277" s="403"/>
      <c r="AI277" s="404">
        <f t="shared" ref="AI277:AI278" si="44">SUM(Q277:AE277)</f>
        <v>0</v>
      </c>
      <c r="AJ277" s="404">
        <f>AI277*I277</f>
        <v>0</v>
      </c>
      <c r="AK277" s="404">
        <f>SUM(Q277:AE277)*P277</f>
        <v>0</v>
      </c>
      <c r="AN277" s="404">
        <f>SUM(Q277:AE277)*AM277</f>
        <v>0</v>
      </c>
    </row>
    <row r="278" ht="15.0" customHeight="1">
      <c r="J278" s="403"/>
      <c r="AI278" s="404">
        <f t="shared" si="44"/>
        <v>0</v>
      </c>
      <c r="AN278" s="404">
        <f>AM278*AJ278</f>
        <v>0</v>
      </c>
    </row>
    <row r="279" ht="15.75" customHeight="1">
      <c r="J279" s="403"/>
    </row>
    <row r="280" ht="15.75" customHeight="1">
      <c r="J280" s="403"/>
    </row>
    <row r="281" ht="15.75" customHeight="1">
      <c r="J281" s="403"/>
    </row>
    <row r="282" ht="15.75" customHeight="1">
      <c r="J282" s="403"/>
    </row>
    <row r="283" ht="15.75" customHeight="1">
      <c r="J283" s="403"/>
    </row>
    <row r="284" ht="15.75" customHeight="1">
      <c r="J284" s="403"/>
    </row>
    <row r="285" ht="15.75" customHeight="1">
      <c r="J285" s="403"/>
    </row>
    <row r="286" ht="15.75" customHeight="1">
      <c r="J286" s="403"/>
    </row>
    <row r="287" ht="15.75" customHeight="1">
      <c r="J287" s="403"/>
    </row>
    <row r="288" ht="15.75" customHeight="1">
      <c r="J288" s="403"/>
    </row>
    <row r="289" ht="15.75" customHeight="1">
      <c r="J289" s="403"/>
    </row>
    <row r="290" ht="15.75" customHeight="1">
      <c r="J290" s="403"/>
    </row>
    <row r="291" ht="15.75" customHeight="1">
      <c r="J291" s="403"/>
    </row>
    <row r="292" ht="15.75" customHeight="1">
      <c r="J292" s="403"/>
    </row>
    <row r="293" ht="15.0" customHeight="1">
      <c r="J293" s="403"/>
      <c r="AI293" s="404">
        <f>SUM(Q293:AE293)</f>
        <v>0</v>
      </c>
      <c r="AK293" s="404">
        <f>SUM(Q293:AE293)*P293</f>
        <v>0</v>
      </c>
      <c r="AN293" s="404">
        <f>SUM(Q293:AE293)*AM293</f>
        <v>0</v>
      </c>
    </row>
    <row r="294" ht="15.75" customHeight="1">
      <c r="J294" s="403"/>
    </row>
    <row r="295" ht="15.75" customHeight="1">
      <c r="J295" s="403"/>
    </row>
    <row r="296" ht="15.75" customHeight="1">
      <c r="J296" s="403"/>
    </row>
    <row r="297" ht="15.75" customHeight="1">
      <c r="J297" s="403"/>
    </row>
    <row r="298" ht="15.75" customHeight="1">
      <c r="J298" s="403"/>
    </row>
    <row r="299" ht="15.75" customHeight="1">
      <c r="J299" s="403"/>
    </row>
    <row r="300" ht="15.75" customHeight="1">
      <c r="J300" s="403"/>
    </row>
    <row r="301" ht="15.75" customHeight="1">
      <c r="J301" s="403"/>
    </row>
    <row r="302" ht="15.75" customHeight="1">
      <c r="J302" s="403"/>
    </row>
    <row r="303" ht="15.75" customHeight="1">
      <c r="J303" s="403"/>
    </row>
    <row r="304" ht="15.75" customHeight="1">
      <c r="J304" s="403"/>
    </row>
    <row r="305" ht="15.75" customHeight="1">
      <c r="J305" s="403"/>
    </row>
    <row r="306" ht="15.75" customHeight="1">
      <c r="J306" s="403"/>
    </row>
    <row r="307" ht="15.75" customHeight="1">
      <c r="J307" s="403"/>
    </row>
    <row r="308" ht="15.75" customHeight="1">
      <c r="J308" s="403"/>
    </row>
    <row r="309" ht="15.75" customHeight="1">
      <c r="J309" s="403"/>
    </row>
    <row r="310" ht="15.0" customHeight="1">
      <c r="J310" s="403"/>
      <c r="AI310" s="404">
        <f>SUM(Q310:AB310)</f>
        <v>0</v>
      </c>
    </row>
    <row r="311" ht="15.75" customHeight="1">
      <c r="J311" s="403"/>
    </row>
    <row r="312" ht="15.75" customHeight="1">
      <c r="J312" s="403"/>
    </row>
    <row r="313" ht="15.75" customHeight="1">
      <c r="J313" s="403"/>
    </row>
    <row r="314" ht="15.75" customHeight="1">
      <c r="J314" s="403"/>
    </row>
    <row r="315" ht="15.75" customHeight="1">
      <c r="J315" s="403"/>
    </row>
    <row r="316" ht="15.75" customHeight="1">
      <c r="J316" s="403"/>
    </row>
    <row r="317" ht="15.75" customHeight="1">
      <c r="J317" s="403"/>
    </row>
    <row r="318" ht="15.75" customHeight="1">
      <c r="J318" s="403"/>
    </row>
    <row r="319" ht="15.75" customHeight="1">
      <c r="J319" s="403"/>
    </row>
    <row r="320" ht="15.75" customHeight="1">
      <c r="J320" s="403"/>
    </row>
    <row r="321" ht="15.75" customHeight="1">
      <c r="J321" s="403"/>
    </row>
    <row r="322" ht="15.75" customHeight="1">
      <c r="J322" s="403"/>
    </row>
    <row r="323" ht="15.75" customHeight="1">
      <c r="J323" s="403"/>
    </row>
    <row r="324" ht="15.75" customHeight="1">
      <c r="J324" s="403"/>
    </row>
    <row r="325" ht="15.75" customHeight="1">
      <c r="J325" s="403"/>
    </row>
    <row r="326" ht="15.75" customHeight="1">
      <c r="J326" s="403"/>
    </row>
    <row r="327" ht="15.75" customHeight="1">
      <c r="J327" s="403"/>
    </row>
    <row r="328" ht="15.75" customHeight="1">
      <c r="J328" s="403"/>
    </row>
    <row r="329" ht="15.75" customHeight="1">
      <c r="J329" s="403"/>
    </row>
    <row r="330" ht="15.75" customHeight="1">
      <c r="J330" s="403"/>
    </row>
    <row r="331" ht="15.75" customHeight="1">
      <c r="J331" s="403"/>
    </row>
    <row r="332" ht="15.75" customHeight="1">
      <c r="J332" s="403"/>
    </row>
    <row r="333" ht="15.75" customHeight="1">
      <c r="J333" s="403"/>
    </row>
    <row r="334" ht="15.75" customHeight="1">
      <c r="J334" s="403"/>
    </row>
    <row r="335" ht="15.75" customHeight="1">
      <c r="J335" s="403"/>
    </row>
    <row r="336" ht="15.75" customHeight="1">
      <c r="J336" s="403"/>
    </row>
    <row r="337" ht="15.75" customHeight="1">
      <c r="J337" s="403"/>
    </row>
    <row r="338" ht="15.75" customHeight="1">
      <c r="J338" s="403"/>
    </row>
    <row r="339" ht="15.75" customHeight="1">
      <c r="J339" s="403"/>
    </row>
    <row r="340" ht="15.75" customHeight="1">
      <c r="J340" s="403"/>
    </row>
    <row r="341" ht="15.75" customHeight="1">
      <c r="J341" s="403"/>
    </row>
    <row r="342" ht="15.75" customHeight="1">
      <c r="J342" s="403"/>
    </row>
    <row r="343" ht="15.75" customHeight="1">
      <c r="J343" s="403"/>
    </row>
    <row r="344" ht="15.75" customHeight="1">
      <c r="J344" s="403"/>
    </row>
    <row r="345" ht="15.75" customHeight="1">
      <c r="J345" s="403"/>
    </row>
    <row r="346" ht="15.75" customHeight="1">
      <c r="J346" s="403"/>
    </row>
    <row r="347" ht="15.75" customHeight="1">
      <c r="J347" s="403"/>
    </row>
    <row r="348" ht="15.75" customHeight="1">
      <c r="J348" s="403"/>
    </row>
    <row r="349" ht="15.75" customHeight="1">
      <c r="J349" s="403"/>
    </row>
    <row r="350" ht="15.75" customHeight="1">
      <c r="J350" s="403"/>
    </row>
    <row r="351" ht="15.75" customHeight="1">
      <c r="J351" s="403"/>
    </row>
    <row r="352" ht="15.75" customHeight="1">
      <c r="J352" s="403"/>
    </row>
    <row r="353" ht="15.75" customHeight="1">
      <c r="J353" s="403"/>
    </row>
    <row r="354" ht="15.75" customHeight="1">
      <c r="J354" s="403"/>
    </row>
    <row r="355" ht="15.75" customHeight="1">
      <c r="J355" s="403"/>
    </row>
    <row r="356" ht="15.75" customHeight="1">
      <c r="J356" s="403"/>
    </row>
    <row r="357" ht="15.75" customHeight="1">
      <c r="J357" s="403"/>
    </row>
    <row r="358" ht="15.75" customHeight="1">
      <c r="J358" s="403"/>
    </row>
    <row r="359" ht="15.0" customHeight="1">
      <c r="J359" s="403"/>
      <c r="M359" s="404">
        <v>1.0</v>
      </c>
    </row>
    <row r="360" ht="15.75" customHeight="1">
      <c r="J360" s="403"/>
    </row>
    <row r="361" ht="15.75" customHeight="1">
      <c r="J361" s="403"/>
    </row>
    <row r="362" ht="15.75" customHeight="1">
      <c r="J362" s="403"/>
    </row>
    <row r="363" ht="15.75" customHeight="1">
      <c r="J363" s="403"/>
    </row>
    <row r="364" ht="15.75" customHeight="1">
      <c r="J364" s="403"/>
    </row>
    <row r="365" ht="15.75" customHeight="1">
      <c r="J365" s="403"/>
    </row>
    <row r="366" ht="15.75" customHeight="1">
      <c r="J366" s="403"/>
    </row>
    <row r="367" ht="15.75" customHeight="1">
      <c r="J367" s="403"/>
    </row>
    <row r="368" ht="15.75" customHeight="1">
      <c r="J368" s="403"/>
    </row>
    <row r="369" ht="15.75" customHeight="1">
      <c r="J369" s="403"/>
    </row>
    <row r="370" ht="15.75" customHeight="1">
      <c r="J370" s="403"/>
    </row>
    <row r="371" ht="15.75" customHeight="1">
      <c r="J371" s="403"/>
    </row>
    <row r="372" ht="15.75" customHeight="1">
      <c r="J372" s="403"/>
    </row>
    <row r="373" ht="15.75" customHeight="1">
      <c r="J373" s="403"/>
    </row>
    <row r="374" ht="15.75" customHeight="1">
      <c r="J374" s="403"/>
    </row>
    <row r="375" ht="15.75" customHeight="1">
      <c r="J375" s="403"/>
    </row>
    <row r="376" ht="15.75" customHeight="1">
      <c r="J376" s="403"/>
    </row>
    <row r="377" ht="15.75" customHeight="1">
      <c r="J377" s="403"/>
    </row>
    <row r="378" ht="15.75" customHeight="1">
      <c r="J378" s="403"/>
    </row>
    <row r="379" ht="15.75" customHeight="1">
      <c r="J379" s="403"/>
    </row>
    <row r="380" ht="15.75" customHeight="1">
      <c r="J380" s="403"/>
    </row>
    <row r="381" ht="15.75" customHeight="1">
      <c r="J381" s="403"/>
    </row>
    <row r="382" ht="15.75" customHeight="1">
      <c r="J382" s="403"/>
    </row>
    <row r="383" ht="15.75" customHeight="1">
      <c r="J383" s="403"/>
    </row>
    <row r="384" ht="15.75" customHeight="1">
      <c r="J384" s="403"/>
    </row>
    <row r="385" ht="15.75" customHeight="1">
      <c r="J385" s="403"/>
    </row>
    <row r="386" ht="15.75" customHeight="1">
      <c r="J386" s="403"/>
    </row>
    <row r="387" ht="15.75" customHeight="1">
      <c r="J387" s="403"/>
    </row>
    <row r="388" ht="15.75" customHeight="1">
      <c r="J388" s="403"/>
    </row>
    <row r="389" ht="15.75" customHeight="1">
      <c r="J389" s="403"/>
    </row>
    <row r="390" ht="15.75" customHeight="1">
      <c r="J390" s="403"/>
    </row>
    <row r="391" ht="15.75" customHeight="1">
      <c r="J391" s="403"/>
    </row>
    <row r="392" ht="15.75" customHeight="1">
      <c r="J392" s="403"/>
    </row>
    <row r="393" ht="15.75" customHeight="1">
      <c r="J393" s="403"/>
    </row>
    <row r="394" ht="15.75" customHeight="1">
      <c r="J394" s="403"/>
    </row>
    <row r="395" ht="15.75" customHeight="1">
      <c r="J395" s="403"/>
    </row>
    <row r="396" ht="15.75" customHeight="1">
      <c r="J396" s="403"/>
    </row>
    <row r="397" ht="15.75" customHeight="1">
      <c r="J397" s="403"/>
    </row>
    <row r="398" ht="15.75" customHeight="1">
      <c r="J398" s="403"/>
    </row>
    <row r="399" ht="15.75" customHeight="1">
      <c r="J399" s="403"/>
    </row>
    <row r="400" ht="15.75" customHeight="1">
      <c r="J400" s="403"/>
    </row>
    <row r="401" ht="15.75" customHeight="1">
      <c r="J401" s="403"/>
    </row>
    <row r="402" ht="15.75" customHeight="1">
      <c r="J402" s="403"/>
    </row>
    <row r="403" ht="15.75" customHeight="1">
      <c r="J403" s="403"/>
    </row>
    <row r="404" ht="15.75" customHeight="1">
      <c r="J404" s="403"/>
    </row>
    <row r="405" ht="15.75" customHeight="1">
      <c r="J405" s="403"/>
    </row>
    <row r="406" ht="15.75" customHeight="1">
      <c r="J406" s="403"/>
    </row>
    <row r="407" ht="15.75" customHeight="1">
      <c r="J407" s="403"/>
    </row>
    <row r="408" ht="15.75" customHeight="1">
      <c r="J408" s="403"/>
    </row>
    <row r="409" ht="15.75" customHeight="1">
      <c r="J409" s="403"/>
    </row>
    <row r="410" ht="15.75" customHeight="1">
      <c r="J410" s="403"/>
    </row>
    <row r="411" ht="15.75" customHeight="1">
      <c r="J411" s="403"/>
    </row>
    <row r="412" ht="15.75" customHeight="1">
      <c r="J412" s="403"/>
    </row>
    <row r="413" ht="15.75" customHeight="1">
      <c r="J413" s="403"/>
    </row>
    <row r="414" ht="15.75" customHeight="1">
      <c r="J414" s="403"/>
    </row>
    <row r="415" ht="15.75" customHeight="1">
      <c r="J415" s="403"/>
    </row>
    <row r="416" ht="15.75" customHeight="1">
      <c r="J416" s="403"/>
    </row>
    <row r="417" ht="15.75" customHeight="1">
      <c r="J417" s="403"/>
    </row>
    <row r="418" ht="15.75" customHeight="1">
      <c r="J418" s="403"/>
    </row>
    <row r="419" ht="15.75" customHeight="1">
      <c r="J419" s="403"/>
    </row>
    <row r="420" ht="15.75" customHeight="1">
      <c r="J420" s="403"/>
    </row>
    <row r="421" ht="15.75" customHeight="1">
      <c r="J421" s="403"/>
    </row>
    <row r="422" ht="15.75" customHeight="1">
      <c r="J422" s="403"/>
    </row>
    <row r="423" ht="15.75" customHeight="1">
      <c r="J423" s="403"/>
    </row>
    <row r="424" ht="15.75" customHeight="1">
      <c r="J424" s="403"/>
    </row>
    <row r="425" ht="15.75" customHeight="1">
      <c r="J425" s="403"/>
    </row>
    <row r="426" ht="15.75" customHeight="1">
      <c r="J426" s="403"/>
    </row>
    <row r="427" ht="15.75" customHeight="1">
      <c r="J427" s="403"/>
    </row>
    <row r="428" ht="15.75" customHeight="1">
      <c r="J428" s="403"/>
    </row>
    <row r="429" ht="15.75" customHeight="1">
      <c r="J429" s="403"/>
    </row>
    <row r="430" ht="15.75" customHeight="1">
      <c r="J430" s="403"/>
    </row>
    <row r="431" ht="15.75" customHeight="1">
      <c r="J431" s="403"/>
    </row>
    <row r="432" ht="15.75" customHeight="1">
      <c r="J432" s="403"/>
    </row>
    <row r="433" ht="15.75" customHeight="1">
      <c r="J433" s="403"/>
    </row>
    <row r="434" ht="15.75" customHeight="1">
      <c r="J434" s="403"/>
    </row>
    <row r="435" ht="15.75" customHeight="1">
      <c r="J435" s="403"/>
    </row>
    <row r="436" ht="15.75" customHeight="1">
      <c r="J436" s="403"/>
    </row>
    <row r="437" ht="15.75" customHeight="1">
      <c r="J437" s="403"/>
    </row>
    <row r="438" ht="15.75" customHeight="1">
      <c r="J438" s="403"/>
    </row>
    <row r="439" ht="15.75" customHeight="1">
      <c r="J439" s="403"/>
    </row>
    <row r="440" ht="15.75" customHeight="1">
      <c r="J440" s="403"/>
    </row>
    <row r="441" ht="15.75" customHeight="1">
      <c r="J441" s="403"/>
    </row>
    <row r="442" ht="15.75" customHeight="1">
      <c r="J442" s="403"/>
    </row>
    <row r="443" ht="15.75" customHeight="1">
      <c r="J443" s="403"/>
    </row>
    <row r="444" ht="15.75" customHeight="1">
      <c r="J444" s="403"/>
    </row>
    <row r="445" ht="15.75" customHeight="1">
      <c r="J445" s="403"/>
    </row>
    <row r="446" ht="15.75" customHeight="1">
      <c r="J446" s="403"/>
    </row>
    <row r="447" ht="15.75" customHeight="1">
      <c r="J447" s="403"/>
    </row>
    <row r="448" ht="15.75" customHeight="1">
      <c r="J448" s="403"/>
    </row>
    <row r="449" ht="15.75" customHeight="1">
      <c r="J449" s="403"/>
    </row>
    <row r="450" ht="15.75" customHeight="1">
      <c r="J450" s="403"/>
    </row>
    <row r="451" ht="15.75" customHeight="1">
      <c r="J451" s="403"/>
    </row>
    <row r="452" ht="15.75" customHeight="1">
      <c r="J452" s="403"/>
    </row>
    <row r="453" ht="15.75" customHeight="1">
      <c r="J453" s="403"/>
    </row>
    <row r="454" ht="15.75" customHeight="1">
      <c r="J454" s="403"/>
    </row>
    <row r="455" ht="15.75" customHeight="1">
      <c r="J455" s="403"/>
    </row>
    <row r="456" ht="15.75" customHeight="1">
      <c r="J456" s="403"/>
    </row>
    <row r="457" ht="15.75" customHeight="1">
      <c r="J457" s="403"/>
    </row>
    <row r="458" ht="15.75" customHeight="1">
      <c r="J458" s="403"/>
    </row>
    <row r="459" ht="15.75" customHeight="1">
      <c r="J459" s="403"/>
    </row>
    <row r="460" ht="15.75" customHeight="1">
      <c r="J460" s="403"/>
    </row>
    <row r="461" ht="15.75" customHeight="1">
      <c r="J461" s="403"/>
    </row>
    <row r="462" ht="15.75" customHeight="1">
      <c r="J462" s="403"/>
    </row>
    <row r="463" ht="15.75" customHeight="1">
      <c r="J463" s="403"/>
    </row>
    <row r="464" ht="15.75" customHeight="1">
      <c r="J464" s="403"/>
    </row>
    <row r="465" ht="15.75" customHeight="1">
      <c r="J465" s="403"/>
    </row>
    <row r="466" ht="15.75" customHeight="1">
      <c r="J466" s="403"/>
    </row>
    <row r="467" ht="15.75" customHeight="1">
      <c r="J467" s="403"/>
    </row>
    <row r="468" ht="15.75" customHeight="1">
      <c r="J468" s="403"/>
    </row>
    <row r="469" ht="15.75" customHeight="1">
      <c r="J469" s="403"/>
    </row>
    <row r="470" ht="15.75" customHeight="1">
      <c r="J470" s="403"/>
    </row>
    <row r="471" ht="15.75" customHeight="1">
      <c r="J471" s="403"/>
    </row>
    <row r="472" ht="15.75" customHeight="1">
      <c r="J472" s="403"/>
    </row>
    <row r="473" ht="15.75" customHeight="1">
      <c r="J473" s="403"/>
    </row>
    <row r="474" ht="15.75" customHeight="1">
      <c r="J474" s="403"/>
    </row>
    <row r="475" ht="15.75" customHeight="1">
      <c r="J475" s="403"/>
    </row>
    <row r="476" ht="15.75" customHeight="1">
      <c r="J476" s="403"/>
    </row>
    <row r="477" ht="15.75" customHeight="1">
      <c r="J477" s="403"/>
    </row>
    <row r="478" ht="15.75" customHeight="1">
      <c r="J478" s="403"/>
    </row>
    <row r="479" ht="15.75" customHeight="1">
      <c r="J479" s="403"/>
    </row>
    <row r="480" ht="15.75" customHeight="1">
      <c r="J480" s="403"/>
    </row>
    <row r="481" ht="15.75" customHeight="1">
      <c r="J481" s="403"/>
    </row>
    <row r="482" ht="15.75" customHeight="1">
      <c r="J482" s="403"/>
    </row>
    <row r="483" ht="15.75" customHeight="1">
      <c r="J483" s="403"/>
    </row>
    <row r="484" ht="15.75" customHeight="1">
      <c r="J484" s="403"/>
    </row>
    <row r="485" ht="15.75" customHeight="1">
      <c r="J485" s="403"/>
    </row>
    <row r="486" ht="15.75" customHeight="1">
      <c r="J486" s="403"/>
    </row>
    <row r="487" ht="15.75" customHeight="1">
      <c r="J487" s="403"/>
    </row>
    <row r="488" ht="15.75" customHeight="1">
      <c r="J488" s="403"/>
    </row>
    <row r="489" ht="15.75" customHeight="1">
      <c r="J489" s="403"/>
    </row>
    <row r="490" ht="15.75" customHeight="1">
      <c r="J490" s="403"/>
    </row>
    <row r="491" ht="15.75" customHeight="1">
      <c r="J491" s="403"/>
    </row>
    <row r="492" ht="15.75" customHeight="1">
      <c r="J492" s="403"/>
    </row>
    <row r="493" ht="15.75" customHeight="1">
      <c r="J493" s="403"/>
    </row>
    <row r="494" ht="15.75" customHeight="1">
      <c r="J494" s="403"/>
    </row>
    <row r="495" ht="15.75" customHeight="1">
      <c r="J495" s="403"/>
    </row>
    <row r="496" ht="15.75" customHeight="1">
      <c r="J496" s="403"/>
    </row>
    <row r="497" ht="15.75" customHeight="1">
      <c r="J497" s="403"/>
    </row>
    <row r="498" ht="15.75" customHeight="1">
      <c r="J498" s="403"/>
    </row>
    <row r="499" ht="15.75" customHeight="1">
      <c r="J499" s="403"/>
    </row>
    <row r="500" ht="15.75" customHeight="1">
      <c r="J500" s="403"/>
    </row>
    <row r="501" ht="15.75" customHeight="1">
      <c r="J501" s="403"/>
    </row>
    <row r="502" ht="15.75" customHeight="1">
      <c r="J502" s="403"/>
    </row>
    <row r="503" ht="15.75" customHeight="1">
      <c r="J503" s="403"/>
    </row>
    <row r="504" ht="15.75" customHeight="1">
      <c r="J504" s="403"/>
    </row>
    <row r="505" ht="15.75" customHeight="1">
      <c r="J505" s="403"/>
    </row>
    <row r="506" ht="15.75" customHeight="1">
      <c r="J506" s="403"/>
    </row>
    <row r="507" ht="15.75" customHeight="1">
      <c r="J507" s="403"/>
    </row>
    <row r="508" ht="15.75" customHeight="1">
      <c r="J508" s="403"/>
    </row>
    <row r="509" ht="15.75" customHeight="1">
      <c r="J509" s="403"/>
    </row>
    <row r="510" ht="15.75" customHeight="1">
      <c r="J510" s="403"/>
    </row>
    <row r="511" ht="15.75" customHeight="1">
      <c r="J511" s="403"/>
    </row>
    <row r="512" ht="15.75" customHeight="1">
      <c r="J512" s="403"/>
    </row>
    <row r="513" ht="15.75" customHeight="1">
      <c r="J513" s="403"/>
    </row>
    <row r="514" ht="15.75" customHeight="1">
      <c r="J514" s="403"/>
    </row>
    <row r="515" ht="15.75" customHeight="1">
      <c r="J515" s="403"/>
    </row>
    <row r="516" ht="15.75" customHeight="1">
      <c r="J516" s="403"/>
    </row>
    <row r="517" ht="15.75" customHeight="1">
      <c r="J517" s="403"/>
    </row>
    <row r="518" ht="15.75" customHeight="1">
      <c r="J518" s="403"/>
    </row>
    <row r="519" ht="15.75" customHeight="1">
      <c r="J519" s="403"/>
    </row>
    <row r="520" ht="15.75" customHeight="1">
      <c r="J520" s="403"/>
    </row>
    <row r="521" ht="15.75" customHeight="1">
      <c r="J521" s="403"/>
    </row>
    <row r="522" ht="15.75" customHeight="1">
      <c r="J522" s="403"/>
    </row>
    <row r="523" ht="15.75" customHeight="1">
      <c r="J523" s="403"/>
    </row>
    <row r="524" ht="15.75" customHeight="1">
      <c r="J524" s="403"/>
    </row>
    <row r="525" ht="15.75" customHeight="1">
      <c r="J525" s="403"/>
    </row>
    <row r="526" ht="15.75" customHeight="1">
      <c r="J526" s="403"/>
    </row>
    <row r="527" ht="15.75" customHeight="1">
      <c r="J527" s="403"/>
    </row>
    <row r="528" ht="15.75" customHeight="1">
      <c r="J528" s="403"/>
    </row>
    <row r="529" ht="15.75" customHeight="1">
      <c r="J529" s="403"/>
    </row>
    <row r="530" ht="15.75" customHeight="1">
      <c r="J530" s="403"/>
    </row>
    <row r="531" ht="15.75" customHeight="1">
      <c r="J531" s="403"/>
    </row>
    <row r="532" ht="15.75" customHeight="1">
      <c r="J532" s="403"/>
    </row>
    <row r="533" ht="15.75" customHeight="1">
      <c r="J533" s="403"/>
    </row>
    <row r="534" ht="15.75" customHeight="1">
      <c r="J534" s="403"/>
    </row>
    <row r="535" ht="15.75" customHeight="1">
      <c r="J535" s="403"/>
    </row>
    <row r="536" ht="15.75" customHeight="1">
      <c r="J536" s="403"/>
    </row>
    <row r="537" ht="15.75" customHeight="1">
      <c r="J537" s="403"/>
    </row>
    <row r="538" ht="15.75" customHeight="1">
      <c r="J538" s="403"/>
    </row>
    <row r="539" ht="15.75" customHeight="1">
      <c r="J539" s="403"/>
    </row>
    <row r="540" ht="15.75" customHeight="1">
      <c r="J540" s="403"/>
    </row>
    <row r="541" ht="15.75" customHeight="1">
      <c r="J541" s="403"/>
    </row>
    <row r="542" ht="15.75" customHeight="1">
      <c r="J542" s="403"/>
    </row>
    <row r="543" ht="15.75" customHeight="1">
      <c r="J543" s="403"/>
    </row>
    <row r="544" ht="15.75" customHeight="1">
      <c r="J544" s="403"/>
    </row>
    <row r="545" ht="15.75" customHeight="1">
      <c r="J545" s="403"/>
    </row>
    <row r="546" ht="15.75" customHeight="1">
      <c r="J546" s="403"/>
    </row>
    <row r="547" ht="15.75" customHeight="1">
      <c r="J547" s="403"/>
    </row>
    <row r="548" ht="15.75" customHeight="1">
      <c r="J548" s="403"/>
    </row>
    <row r="549" ht="15.75" customHeight="1">
      <c r="J549" s="403"/>
    </row>
    <row r="550" ht="15.75" customHeight="1">
      <c r="J550" s="403"/>
    </row>
    <row r="551" ht="15.75" customHeight="1">
      <c r="J551" s="403"/>
    </row>
    <row r="552" ht="15.75" customHeight="1">
      <c r="J552" s="403"/>
    </row>
    <row r="553" ht="15.75" customHeight="1">
      <c r="J553" s="403"/>
    </row>
    <row r="554" ht="15.75" customHeight="1">
      <c r="J554" s="403"/>
    </row>
    <row r="555" ht="15.75" customHeight="1">
      <c r="J555" s="403"/>
    </row>
    <row r="556" ht="15.75" customHeight="1">
      <c r="J556" s="403"/>
    </row>
    <row r="557" ht="15.75" customHeight="1">
      <c r="J557" s="403"/>
    </row>
    <row r="558" ht="15.75" customHeight="1">
      <c r="J558" s="403"/>
    </row>
    <row r="559" ht="15.75" customHeight="1">
      <c r="J559" s="403"/>
    </row>
    <row r="560" ht="15.75" customHeight="1">
      <c r="J560" s="403"/>
    </row>
    <row r="561" ht="15.75" customHeight="1">
      <c r="J561" s="403"/>
    </row>
    <row r="562" ht="15.75" customHeight="1">
      <c r="J562" s="403"/>
    </row>
    <row r="563" ht="15.75" customHeight="1">
      <c r="J563" s="403"/>
    </row>
    <row r="564" ht="15.75" customHeight="1">
      <c r="J564" s="403"/>
    </row>
    <row r="565" ht="15.75" customHeight="1">
      <c r="J565" s="403"/>
    </row>
    <row r="566" ht="15.75" customHeight="1">
      <c r="J566" s="403"/>
    </row>
    <row r="567" ht="15.75" customHeight="1">
      <c r="J567" s="403"/>
    </row>
    <row r="568" ht="15.75" customHeight="1">
      <c r="J568" s="403"/>
    </row>
    <row r="569" ht="15.75" customHeight="1">
      <c r="J569" s="403"/>
    </row>
    <row r="570" ht="15.75" customHeight="1">
      <c r="J570" s="403"/>
    </row>
    <row r="571" ht="15.75" customHeight="1">
      <c r="J571" s="403"/>
    </row>
    <row r="572" ht="15.75" customHeight="1">
      <c r="J572" s="403"/>
    </row>
    <row r="573" ht="15.75" customHeight="1">
      <c r="J573" s="403"/>
    </row>
    <row r="574" ht="15.75" customHeight="1">
      <c r="J574" s="403"/>
    </row>
    <row r="575" ht="15.75" customHeight="1">
      <c r="J575" s="403"/>
    </row>
    <row r="576" ht="15.75" customHeight="1">
      <c r="J576" s="403"/>
    </row>
    <row r="577" ht="15.75" customHeight="1">
      <c r="J577" s="403"/>
    </row>
    <row r="578" ht="15.75" customHeight="1">
      <c r="J578" s="403"/>
    </row>
    <row r="579" ht="15.75" customHeight="1">
      <c r="J579" s="403"/>
    </row>
    <row r="580" ht="15.75" customHeight="1">
      <c r="J580" s="403"/>
    </row>
    <row r="581" ht="15.75" customHeight="1">
      <c r="J581" s="403"/>
    </row>
    <row r="582" ht="15.75" customHeight="1">
      <c r="J582" s="403"/>
    </row>
    <row r="583" ht="15.75" customHeight="1">
      <c r="J583" s="403"/>
    </row>
    <row r="584" ht="15.75" customHeight="1">
      <c r="J584" s="403"/>
    </row>
    <row r="585" ht="15.75" customHeight="1">
      <c r="J585" s="403"/>
    </row>
    <row r="586" ht="15.75" customHeight="1">
      <c r="J586" s="403"/>
    </row>
    <row r="587" ht="15.75" customHeight="1">
      <c r="J587" s="403"/>
    </row>
    <row r="588" ht="15.75" customHeight="1">
      <c r="J588" s="403"/>
    </row>
    <row r="589" ht="15.75" customHeight="1">
      <c r="J589" s="403"/>
    </row>
    <row r="590" ht="15.75" customHeight="1">
      <c r="J590" s="403"/>
    </row>
    <row r="591" ht="15.75" customHeight="1">
      <c r="J591" s="403"/>
    </row>
    <row r="592" ht="15.75" customHeight="1">
      <c r="J592" s="403"/>
    </row>
    <row r="593" ht="15.75" customHeight="1">
      <c r="J593" s="403"/>
    </row>
    <row r="594" ht="15.75" customHeight="1">
      <c r="J594" s="403"/>
    </row>
    <row r="595" ht="15.75" customHeight="1">
      <c r="J595" s="403"/>
    </row>
    <row r="596" ht="15.75" customHeight="1">
      <c r="J596" s="403"/>
    </row>
    <row r="597" ht="15.75" customHeight="1">
      <c r="J597" s="403"/>
    </row>
    <row r="598" ht="15.75" customHeight="1">
      <c r="J598" s="403"/>
    </row>
    <row r="599" ht="15.75" customHeight="1">
      <c r="J599" s="403"/>
    </row>
    <row r="600" ht="15.75" customHeight="1">
      <c r="J600" s="403"/>
    </row>
    <row r="601" ht="15.75" customHeight="1">
      <c r="J601" s="403"/>
    </row>
    <row r="602" ht="15.75" customHeight="1">
      <c r="J602" s="403"/>
    </row>
    <row r="603" ht="15.75" customHeight="1">
      <c r="J603" s="403"/>
    </row>
    <row r="604" ht="15.75" customHeight="1">
      <c r="J604" s="403"/>
    </row>
    <row r="605" ht="15.75" customHeight="1">
      <c r="J605" s="403"/>
    </row>
    <row r="606" ht="15.75" customHeight="1">
      <c r="J606" s="403"/>
    </row>
    <row r="607" ht="15.75" customHeight="1">
      <c r="J607" s="403"/>
    </row>
    <row r="608" ht="15.75" customHeight="1">
      <c r="J608" s="403"/>
    </row>
    <row r="609" ht="15.75" customHeight="1">
      <c r="J609" s="403"/>
    </row>
    <row r="610" ht="15.75" customHeight="1">
      <c r="J610" s="403"/>
    </row>
    <row r="611" ht="15.75" customHeight="1">
      <c r="J611" s="403"/>
    </row>
    <row r="612" ht="15.75" customHeight="1">
      <c r="J612" s="403"/>
    </row>
    <row r="613" ht="15.75" customHeight="1">
      <c r="J613" s="403"/>
    </row>
    <row r="614" ht="15.75" customHeight="1">
      <c r="J614" s="403"/>
    </row>
    <row r="615" ht="15.75" customHeight="1">
      <c r="J615" s="403"/>
    </row>
    <row r="616" ht="15.75" customHeight="1">
      <c r="J616" s="403"/>
    </row>
    <row r="617" ht="15.75" customHeight="1">
      <c r="J617" s="403"/>
    </row>
    <row r="618" ht="15.75" customHeight="1">
      <c r="J618" s="403"/>
    </row>
    <row r="619" ht="15.75" customHeight="1">
      <c r="J619" s="403"/>
    </row>
    <row r="620" ht="15.75" customHeight="1">
      <c r="J620" s="403"/>
    </row>
    <row r="621" ht="15.75" customHeight="1">
      <c r="J621" s="403"/>
    </row>
    <row r="622" ht="15.75" customHeight="1">
      <c r="J622" s="403"/>
    </row>
    <row r="623" ht="15.75" customHeight="1">
      <c r="J623" s="403"/>
    </row>
    <row r="624" ht="15.75" customHeight="1">
      <c r="J624" s="403"/>
    </row>
    <row r="625" ht="15.75" customHeight="1">
      <c r="J625" s="403"/>
    </row>
    <row r="626" ht="15.75" customHeight="1">
      <c r="J626" s="403"/>
    </row>
    <row r="627" ht="15.75" customHeight="1">
      <c r="J627" s="403"/>
    </row>
    <row r="628" ht="15.75" customHeight="1">
      <c r="J628" s="403"/>
    </row>
    <row r="629" ht="15.75" customHeight="1">
      <c r="J629" s="403"/>
    </row>
    <row r="630" ht="15.75" customHeight="1">
      <c r="J630" s="403"/>
    </row>
    <row r="631" ht="15.75" customHeight="1">
      <c r="J631" s="403"/>
    </row>
    <row r="632" ht="15.75" customHeight="1">
      <c r="J632" s="403"/>
    </row>
    <row r="633" ht="15.75" customHeight="1">
      <c r="J633" s="403"/>
    </row>
    <row r="634" ht="15.75" customHeight="1">
      <c r="J634" s="403"/>
    </row>
    <row r="635" ht="15.75" customHeight="1">
      <c r="J635" s="403"/>
    </row>
    <row r="636" ht="15.75" customHeight="1">
      <c r="J636" s="403"/>
    </row>
    <row r="637" ht="15.75" customHeight="1">
      <c r="J637" s="403"/>
    </row>
    <row r="638" ht="15.75" customHeight="1">
      <c r="J638" s="403"/>
    </row>
    <row r="639" ht="15.75" customHeight="1">
      <c r="J639" s="403"/>
    </row>
    <row r="640" ht="15.75" customHeight="1">
      <c r="J640" s="403"/>
    </row>
    <row r="641" ht="15.75" customHeight="1">
      <c r="J641" s="403"/>
    </row>
    <row r="642" ht="15.75" customHeight="1">
      <c r="J642" s="403"/>
    </row>
    <row r="643" ht="15.75" customHeight="1">
      <c r="J643" s="403"/>
    </row>
    <row r="644" ht="15.75" customHeight="1">
      <c r="J644" s="403"/>
    </row>
    <row r="645" ht="15.75" customHeight="1">
      <c r="J645" s="403"/>
    </row>
    <row r="646" ht="15.75" customHeight="1">
      <c r="J646" s="403"/>
    </row>
    <row r="647" ht="15.75" customHeight="1">
      <c r="J647" s="403"/>
    </row>
    <row r="648" ht="15.75" customHeight="1">
      <c r="J648" s="403"/>
    </row>
    <row r="649" ht="15.75" customHeight="1">
      <c r="J649" s="403"/>
    </row>
    <row r="650" ht="15.75" customHeight="1">
      <c r="J650" s="403"/>
    </row>
    <row r="651" ht="15.75" customHeight="1">
      <c r="J651" s="403"/>
    </row>
    <row r="652" ht="15.75" customHeight="1">
      <c r="J652" s="403"/>
    </row>
    <row r="653" ht="15.75" customHeight="1">
      <c r="J653" s="403"/>
    </row>
    <row r="654" ht="15.75" customHeight="1">
      <c r="J654" s="403"/>
    </row>
    <row r="655" ht="15.75" customHeight="1">
      <c r="J655" s="403"/>
    </row>
    <row r="656" ht="15.75" customHeight="1">
      <c r="J656" s="403"/>
    </row>
    <row r="657" ht="15.75" customHeight="1">
      <c r="J657" s="403"/>
    </row>
    <row r="658" ht="15.75" customHeight="1">
      <c r="J658" s="403"/>
    </row>
    <row r="659" ht="15.75" customHeight="1">
      <c r="J659" s="403"/>
    </row>
    <row r="660" ht="15.75" customHeight="1">
      <c r="J660" s="403"/>
    </row>
    <row r="661" ht="15.75" customHeight="1">
      <c r="J661" s="403"/>
    </row>
    <row r="662" ht="15.75" customHeight="1">
      <c r="J662" s="403"/>
    </row>
    <row r="663" ht="15.75" customHeight="1">
      <c r="J663" s="403"/>
    </row>
    <row r="664" ht="15.75" customHeight="1">
      <c r="J664" s="403"/>
    </row>
    <row r="665" ht="15.75" customHeight="1">
      <c r="J665" s="403"/>
    </row>
    <row r="666" ht="15.75" customHeight="1">
      <c r="J666" s="403"/>
    </row>
    <row r="667" ht="15.75" customHeight="1">
      <c r="J667" s="403"/>
    </row>
    <row r="668" ht="15.75" customHeight="1">
      <c r="J668" s="403"/>
    </row>
    <row r="669" ht="15.75" customHeight="1">
      <c r="J669" s="403"/>
    </row>
    <row r="670" ht="15.75" customHeight="1">
      <c r="J670" s="403"/>
    </row>
    <row r="671" ht="15.75" customHeight="1">
      <c r="J671" s="403"/>
    </row>
    <row r="672" ht="15.75" customHeight="1">
      <c r="J672" s="403"/>
    </row>
    <row r="673" ht="15.75" customHeight="1">
      <c r="J673" s="403"/>
    </row>
    <row r="674" ht="15.75" customHeight="1">
      <c r="J674" s="403"/>
    </row>
    <row r="675" ht="15.75" customHeight="1">
      <c r="J675" s="403"/>
    </row>
    <row r="676" ht="15.75" customHeight="1">
      <c r="J676" s="403"/>
    </row>
    <row r="677" ht="15.75" customHeight="1">
      <c r="J677" s="403"/>
    </row>
    <row r="678" ht="15.75" customHeight="1">
      <c r="J678" s="403"/>
    </row>
    <row r="679" ht="15.75" customHeight="1">
      <c r="J679" s="403"/>
    </row>
    <row r="680" ht="15.75" customHeight="1">
      <c r="J680" s="403"/>
    </row>
    <row r="681" ht="15.75" customHeight="1">
      <c r="J681" s="403"/>
    </row>
    <row r="682" ht="15.75" customHeight="1">
      <c r="J682" s="403"/>
    </row>
    <row r="683" ht="15.75" customHeight="1">
      <c r="J683" s="403"/>
    </row>
    <row r="684" ht="15.75" customHeight="1">
      <c r="J684" s="403"/>
    </row>
    <row r="685" ht="15.75" customHeight="1">
      <c r="J685" s="403"/>
    </row>
    <row r="686" ht="15.75" customHeight="1">
      <c r="J686" s="403"/>
    </row>
    <row r="687" ht="15.75" customHeight="1">
      <c r="J687" s="403"/>
    </row>
    <row r="688" ht="15.75" customHeight="1">
      <c r="J688" s="403"/>
    </row>
    <row r="689" ht="15.75" customHeight="1">
      <c r="J689" s="403"/>
    </row>
    <row r="690" ht="15.75" customHeight="1">
      <c r="J690" s="403"/>
    </row>
    <row r="691" ht="15.75" customHeight="1">
      <c r="J691" s="403"/>
    </row>
    <row r="692" ht="15.75" customHeight="1">
      <c r="J692" s="403"/>
    </row>
    <row r="693" ht="15.75" customHeight="1">
      <c r="J693" s="403"/>
    </row>
    <row r="694" ht="15.75" customHeight="1">
      <c r="J694" s="403"/>
    </row>
    <row r="695" ht="15.75" customHeight="1">
      <c r="J695" s="403"/>
    </row>
    <row r="696" ht="15.75" customHeight="1">
      <c r="J696" s="403"/>
    </row>
    <row r="697" ht="15.75" customHeight="1">
      <c r="J697" s="403"/>
    </row>
    <row r="698" ht="15.75" customHeight="1">
      <c r="J698" s="403"/>
    </row>
    <row r="699" ht="15.75" customHeight="1">
      <c r="J699" s="403"/>
    </row>
    <row r="700" ht="15.75" customHeight="1">
      <c r="J700" s="403"/>
    </row>
    <row r="701" ht="15.75" customHeight="1">
      <c r="J701" s="403"/>
    </row>
    <row r="702" ht="15.75" customHeight="1">
      <c r="J702" s="403"/>
    </row>
    <row r="703" ht="15.75" customHeight="1">
      <c r="J703" s="403"/>
    </row>
    <row r="704" ht="15.75" customHeight="1">
      <c r="J704" s="403"/>
    </row>
    <row r="705" ht="15.75" customHeight="1">
      <c r="J705" s="403"/>
    </row>
    <row r="706" ht="15.75" customHeight="1">
      <c r="J706" s="403"/>
    </row>
    <row r="707" ht="15.75" customHeight="1">
      <c r="J707" s="403"/>
    </row>
    <row r="708" ht="15.75" customHeight="1">
      <c r="J708" s="403"/>
    </row>
    <row r="709" ht="15.75" customHeight="1">
      <c r="J709" s="403"/>
    </row>
    <row r="710" ht="15.75" customHeight="1">
      <c r="J710" s="403"/>
    </row>
    <row r="711" ht="15.75" customHeight="1">
      <c r="J711" s="403"/>
    </row>
    <row r="712" ht="15.75" customHeight="1">
      <c r="J712" s="403"/>
    </row>
    <row r="713" ht="15.75" customHeight="1">
      <c r="J713" s="403"/>
    </row>
    <row r="714" ht="15.75" customHeight="1">
      <c r="J714" s="403"/>
    </row>
    <row r="715" ht="15.75" customHeight="1">
      <c r="J715" s="403"/>
    </row>
    <row r="716" ht="15.75" customHeight="1">
      <c r="J716" s="403"/>
    </row>
    <row r="717" ht="15.75" customHeight="1">
      <c r="J717" s="403"/>
    </row>
    <row r="718" ht="15.75" customHeight="1">
      <c r="J718" s="403"/>
    </row>
    <row r="719" ht="15.75" customHeight="1">
      <c r="J719" s="403"/>
    </row>
    <row r="720" ht="15.75" customHeight="1">
      <c r="J720" s="403"/>
    </row>
    <row r="721" ht="15.75" customHeight="1">
      <c r="J721" s="403"/>
    </row>
    <row r="722" ht="15.75" customHeight="1">
      <c r="J722" s="403"/>
    </row>
    <row r="723" ht="15.75" customHeight="1">
      <c r="J723" s="403"/>
    </row>
    <row r="724" ht="15.75" customHeight="1">
      <c r="J724" s="403"/>
    </row>
    <row r="725" ht="15.75" customHeight="1">
      <c r="J725" s="403"/>
    </row>
    <row r="726" ht="15.75" customHeight="1">
      <c r="J726" s="403"/>
    </row>
    <row r="727" ht="15.75" customHeight="1">
      <c r="J727" s="403"/>
    </row>
    <row r="728" ht="15.75" customHeight="1">
      <c r="J728" s="403"/>
    </row>
    <row r="729" ht="15.75" customHeight="1">
      <c r="J729" s="403"/>
    </row>
    <row r="730" ht="15.75" customHeight="1">
      <c r="J730" s="403"/>
    </row>
    <row r="731" ht="15.75" customHeight="1">
      <c r="J731" s="403"/>
    </row>
    <row r="732" ht="15.75" customHeight="1">
      <c r="J732" s="403"/>
    </row>
    <row r="733" ht="15.75" customHeight="1">
      <c r="J733" s="403"/>
    </row>
    <row r="734" ht="15.75" customHeight="1">
      <c r="J734" s="403"/>
    </row>
    <row r="735" ht="15.75" customHeight="1">
      <c r="J735" s="403"/>
    </row>
    <row r="736" ht="15.75" customHeight="1">
      <c r="J736" s="403"/>
    </row>
    <row r="737" ht="15.75" customHeight="1">
      <c r="J737" s="403"/>
    </row>
    <row r="738" ht="15.75" customHeight="1">
      <c r="J738" s="403"/>
    </row>
    <row r="739" ht="15.75" customHeight="1">
      <c r="J739" s="403"/>
    </row>
    <row r="740" ht="15.75" customHeight="1">
      <c r="J740" s="403"/>
    </row>
    <row r="741" ht="15.75" customHeight="1">
      <c r="J741" s="403"/>
    </row>
    <row r="742" ht="15.75" customHeight="1">
      <c r="J742" s="403"/>
    </row>
    <row r="743" ht="15.75" customHeight="1">
      <c r="J743" s="403"/>
    </row>
    <row r="744" ht="15.75" customHeight="1">
      <c r="J744" s="403"/>
    </row>
    <row r="745" ht="15.75" customHeight="1">
      <c r="J745" s="403"/>
    </row>
    <row r="746" ht="15.75" customHeight="1">
      <c r="J746" s="403"/>
    </row>
    <row r="747" ht="15.75" customHeight="1">
      <c r="J747" s="403"/>
    </row>
    <row r="748" ht="15.75" customHeight="1">
      <c r="J748" s="403"/>
    </row>
    <row r="749" ht="15.75" customHeight="1">
      <c r="J749" s="403"/>
    </row>
    <row r="750" ht="15.75" customHeight="1">
      <c r="J750" s="403"/>
    </row>
    <row r="751" ht="15.75" customHeight="1">
      <c r="J751" s="403"/>
    </row>
    <row r="752" ht="15.75" customHeight="1">
      <c r="J752" s="403"/>
    </row>
    <row r="753" ht="15.75" customHeight="1">
      <c r="J753" s="403"/>
    </row>
    <row r="754" ht="15.75" customHeight="1">
      <c r="J754" s="403"/>
    </row>
    <row r="755" ht="15.75" customHeight="1">
      <c r="J755" s="403"/>
    </row>
    <row r="756" ht="15.75" customHeight="1">
      <c r="J756" s="403"/>
    </row>
    <row r="757" ht="15.75" customHeight="1">
      <c r="J757" s="403"/>
    </row>
    <row r="758" ht="15.75" customHeight="1">
      <c r="J758" s="403"/>
    </row>
    <row r="759" ht="15.75" customHeight="1">
      <c r="J759" s="403"/>
    </row>
    <row r="760" ht="15.75" customHeight="1">
      <c r="J760" s="403"/>
    </row>
    <row r="761" ht="15.75" customHeight="1">
      <c r="J761" s="403"/>
    </row>
    <row r="762" ht="15.75" customHeight="1">
      <c r="J762" s="403"/>
    </row>
    <row r="763" ht="15.75" customHeight="1">
      <c r="J763" s="403"/>
    </row>
    <row r="764" ht="15.75" customHeight="1">
      <c r="J764" s="403"/>
    </row>
    <row r="765" ht="15.75" customHeight="1">
      <c r="J765" s="403"/>
    </row>
    <row r="766" ht="15.75" customHeight="1">
      <c r="J766" s="403"/>
    </row>
    <row r="767" ht="15.75" customHeight="1">
      <c r="J767" s="403"/>
    </row>
    <row r="768" ht="15.75" customHeight="1">
      <c r="J768" s="403"/>
    </row>
    <row r="769" ht="15.75" customHeight="1">
      <c r="J769" s="403"/>
    </row>
    <row r="770" ht="15.75" customHeight="1">
      <c r="J770" s="403"/>
    </row>
    <row r="771" ht="15.75" customHeight="1">
      <c r="J771" s="403"/>
    </row>
    <row r="772" ht="15.75" customHeight="1">
      <c r="J772" s="403"/>
    </row>
    <row r="773" ht="15.75" customHeight="1">
      <c r="J773" s="403"/>
    </row>
    <row r="774" ht="15.75" customHeight="1">
      <c r="J774" s="403"/>
    </row>
    <row r="775" ht="15.75" customHeight="1">
      <c r="J775" s="403"/>
    </row>
    <row r="776" ht="15.75" customHeight="1">
      <c r="J776" s="403"/>
    </row>
    <row r="777" ht="15.75" customHeight="1">
      <c r="J777" s="403"/>
    </row>
    <row r="778" ht="15.75" customHeight="1">
      <c r="J778" s="403"/>
    </row>
    <row r="779" ht="15.75" customHeight="1">
      <c r="J779" s="403"/>
    </row>
    <row r="780" ht="15.75" customHeight="1">
      <c r="J780" s="403"/>
    </row>
    <row r="781" ht="15.75" customHeight="1">
      <c r="J781" s="403"/>
    </row>
    <row r="782" ht="15.75" customHeight="1">
      <c r="J782" s="403"/>
    </row>
    <row r="783" ht="15.75" customHeight="1">
      <c r="J783" s="403"/>
    </row>
    <row r="784" ht="15.75" customHeight="1">
      <c r="J784" s="403"/>
    </row>
    <row r="785" ht="15.75" customHeight="1">
      <c r="J785" s="403"/>
    </row>
    <row r="786" ht="15.75" customHeight="1">
      <c r="J786" s="403"/>
    </row>
    <row r="787" ht="15.75" customHeight="1">
      <c r="J787" s="403"/>
    </row>
    <row r="788" ht="15.75" customHeight="1">
      <c r="J788" s="403"/>
    </row>
    <row r="789" ht="15.75" customHeight="1">
      <c r="J789" s="403"/>
    </row>
    <row r="790" ht="15.75" customHeight="1">
      <c r="J790" s="403"/>
    </row>
    <row r="791" ht="15.75" customHeight="1">
      <c r="J791" s="403"/>
    </row>
    <row r="792" ht="15.75" customHeight="1">
      <c r="J792" s="403"/>
    </row>
    <row r="793" ht="15.75" customHeight="1">
      <c r="J793" s="403"/>
    </row>
    <row r="794" ht="15.75" customHeight="1">
      <c r="J794" s="403"/>
    </row>
    <row r="795" ht="15.75" customHeight="1">
      <c r="J795" s="403"/>
    </row>
    <row r="796" ht="15.75" customHeight="1">
      <c r="J796" s="403"/>
    </row>
    <row r="797" ht="15.75" customHeight="1">
      <c r="J797" s="403"/>
    </row>
    <row r="798" ht="15.75" customHeight="1">
      <c r="J798" s="403"/>
    </row>
    <row r="799" ht="15.75" customHeight="1">
      <c r="J799" s="403"/>
    </row>
    <row r="800" ht="15.75" customHeight="1">
      <c r="J800" s="403"/>
    </row>
    <row r="801" ht="15.75" customHeight="1">
      <c r="J801" s="403"/>
    </row>
    <row r="802" ht="15.75" customHeight="1">
      <c r="J802" s="403"/>
    </row>
    <row r="803" ht="15.75" customHeight="1">
      <c r="J803" s="403"/>
    </row>
    <row r="804" ht="15.75" customHeight="1">
      <c r="J804" s="403"/>
    </row>
    <row r="805" ht="15.75" customHeight="1">
      <c r="J805" s="403"/>
    </row>
    <row r="806" ht="15.75" customHeight="1">
      <c r="J806" s="403"/>
    </row>
    <row r="807" ht="15.75" customHeight="1">
      <c r="J807" s="403"/>
    </row>
    <row r="808" ht="15.75" customHeight="1">
      <c r="J808" s="403"/>
    </row>
    <row r="809" ht="15.75" customHeight="1">
      <c r="J809" s="403"/>
    </row>
    <row r="810" ht="15.75" customHeight="1">
      <c r="J810" s="403"/>
    </row>
    <row r="811" ht="15.75" customHeight="1">
      <c r="J811" s="403"/>
    </row>
    <row r="812" ht="15.75" customHeight="1">
      <c r="J812" s="403"/>
    </row>
    <row r="813" ht="15.75" customHeight="1">
      <c r="J813" s="403"/>
    </row>
    <row r="814" ht="15.75" customHeight="1">
      <c r="J814" s="403"/>
    </row>
    <row r="815" ht="15.75" customHeight="1">
      <c r="J815" s="403"/>
    </row>
    <row r="816" ht="15.75" customHeight="1">
      <c r="J816" s="403"/>
    </row>
    <row r="817" ht="15.75" customHeight="1">
      <c r="J817" s="403"/>
    </row>
    <row r="818" ht="15.75" customHeight="1">
      <c r="J818" s="403"/>
    </row>
    <row r="819" ht="15.75" customHeight="1">
      <c r="J819" s="403"/>
    </row>
    <row r="820" ht="15.75" customHeight="1">
      <c r="J820" s="403"/>
    </row>
    <row r="821" ht="15.75" customHeight="1">
      <c r="J821" s="403"/>
    </row>
    <row r="822" ht="15.75" customHeight="1">
      <c r="J822" s="403"/>
    </row>
    <row r="823" ht="15.75" customHeight="1">
      <c r="J823" s="403"/>
    </row>
    <row r="824" ht="15.75" customHeight="1">
      <c r="J824" s="403"/>
    </row>
    <row r="825" ht="15.75" customHeight="1">
      <c r="J825" s="403"/>
    </row>
    <row r="826" ht="15.75" customHeight="1">
      <c r="J826" s="403"/>
    </row>
    <row r="827" ht="15.75" customHeight="1">
      <c r="J827" s="403"/>
    </row>
    <row r="828" ht="15.75" customHeight="1">
      <c r="J828" s="403"/>
    </row>
    <row r="829" ht="15.75" customHeight="1">
      <c r="J829" s="403"/>
    </row>
    <row r="830" ht="15.75" customHeight="1">
      <c r="J830" s="403"/>
    </row>
    <row r="831" ht="15.75" customHeight="1">
      <c r="J831" s="403"/>
    </row>
    <row r="832" ht="15.75" customHeight="1">
      <c r="J832" s="403"/>
    </row>
    <row r="833" ht="15.75" customHeight="1">
      <c r="J833" s="403"/>
    </row>
    <row r="834" ht="15.75" customHeight="1">
      <c r="J834" s="403"/>
    </row>
    <row r="835" ht="15.75" customHeight="1">
      <c r="J835" s="403"/>
    </row>
    <row r="836" ht="15.75" customHeight="1">
      <c r="J836" s="403"/>
    </row>
    <row r="837" ht="15.75" customHeight="1">
      <c r="J837" s="403"/>
    </row>
    <row r="838" ht="15.75" customHeight="1">
      <c r="J838" s="403"/>
    </row>
    <row r="839" ht="15.75" customHeight="1">
      <c r="J839" s="403"/>
    </row>
    <row r="840" ht="15.75" customHeight="1">
      <c r="J840" s="403"/>
    </row>
    <row r="841" ht="15.75" customHeight="1">
      <c r="J841" s="403"/>
    </row>
    <row r="842" ht="15.75" customHeight="1">
      <c r="J842" s="403"/>
    </row>
    <row r="843" ht="15.75" customHeight="1">
      <c r="J843" s="403"/>
    </row>
    <row r="844" ht="15.75" customHeight="1">
      <c r="J844" s="403"/>
    </row>
    <row r="845" ht="15.75" customHeight="1">
      <c r="J845" s="403"/>
    </row>
    <row r="846" ht="15.75" customHeight="1">
      <c r="J846" s="403"/>
    </row>
    <row r="847" ht="15.75" customHeight="1">
      <c r="J847" s="403"/>
    </row>
    <row r="848" ht="15.75" customHeight="1">
      <c r="J848" s="403"/>
    </row>
    <row r="849" ht="15.75" customHeight="1">
      <c r="J849" s="403"/>
    </row>
    <row r="850" ht="15.75" customHeight="1">
      <c r="J850" s="403"/>
    </row>
    <row r="851" ht="15.75" customHeight="1">
      <c r="J851" s="403"/>
    </row>
    <row r="852" ht="15.75" customHeight="1">
      <c r="J852" s="403"/>
    </row>
    <row r="853" ht="15.75" customHeight="1">
      <c r="J853" s="403"/>
    </row>
    <row r="854" ht="15.75" customHeight="1">
      <c r="J854" s="403"/>
    </row>
    <row r="855" ht="15.75" customHeight="1">
      <c r="J855" s="403"/>
    </row>
    <row r="856" ht="15.75" customHeight="1">
      <c r="J856" s="403"/>
    </row>
    <row r="857" ht="15.75" customHeight="1">
      <c r="J857" s="403"/>
    </row>
    <row r="858" ht="15.75" customHeight="1">
      <c r="J858" s="403"/>
    </row>
    <row r="859" ht="15.75" customHeight="1">
      <c r="J859" s="403"/>
    </row>
    <row r="860" ht="15.75" customHeight="1">
      <c r="J860" s="403"/>
    </row>
    <row r="861" ht="15.75" customHeight="1">
      <c r="J861" s="403"/>
    </row>
    <row r="862" ht="15.75" customHeight="1">
      <c r="J862" s="403"/>
    </row>
    <row r="863" ht="15.75" customHeight="1">
      <c r="J863" s="403"/>
    </row>
    <row r="864" ht="15.75" customHeight="1">
      <c r="J864" s="403"/>
    </row>
    <row r="865" ht="15.75" customHeight="1">
      <c r="J865" s="403"/>
    </row>
    <row r="866" ht="15.75" customHeight="1">
      <c r="J866" s="403"/>
    </row>
    <row r="867" ht="15.75" customHeight="1">
      <c r="J867" s="403"/>
    </row>
    <row r="868" ht="15.75" customHeight="1">
      <c r="J868" s="403"/>
    </row>
    <row r="869" ht="15.75" customHeight="1">
      <c r="J869" s="403"/>
    </row>
    <row r="870" ht="15.75" customHeight="1">
      <c r="J870" s="403"/>
    </row>
    <row r="871" ht="15.75" customHeight="1">
      <c r="J871" s="403"/>
    </row>
    <row r="872" ht="15.75" customHeight="1">
      <c r="J872" s="403"/>
    </row>
    <row r="873" ht="15.75" customHeight="1">
      <c r="J873" s="403"/>
    </row>
    <row r="874" ht="15.75" customHeight="1">
      <c r="J874" s="403"/>
    </row>
    <row r="875" ht="15.75" customHeight="1">
      <c r="J875" s="403"/>
    </row>
    <row r="876" ht="15.75" customHeight="1">
      <c r="J876" s="403"/>
    </row>
    <row r="877" ht="15.75" customHeight="1">
      <c r="J877" s="403"/>
    </row>
    <row r="878" ht="15.75" customHeight="1">
      <c r="J878" s="403"/>
    </row>
    <row r="879" ht="15.75" customHeight="1">
      <c r="J879" s="403"/>
    </row>
    <row r="880" ht="15.75" customHeight="1">
      <c r="J880" s="403"/>
    </row>
    <row r="881" ht="15.75" customHeight="1">
      <c r="J881" s="403"/>
    </row>
    <row r="882" ht="15.75" customHeight="1">
      <c r="J882" s="403"/>
    </row>
    <row r="883" ht="15.75" customHeight="1">
      <c r="J883" s="403"/>
    </row>
    <row r="884" ht="15.75" customHeight="1">
      <c r="J884" s="403"/>
    </row>
    <row r="885" ht="15.75" customHeight="1">
      <c r="J885" s="403"/>
    </row>
    <row r="886" ht="15.75" customHeight="1">
      <c r="J886" s="403"/>
    </row>
    <row r="887" ht="15.75" customHeight="1">
      <c r="J887" s="403"/>
    </row>
    <row r="888" ht="15.75" customHeight="1">
      <c r="J888" s="403"/>
    </row>
    <row r="889" ht="15.75" customHeight="1">
      <c r="J889" s="403"/>
    </row>
    <row r="890" ht="15.75" customHeight="1">
      <c r="J890" s="403"/>
    </row>
    <row r="891" ht="15.75" customHeight="1">
      <c r="J891" s="403"/>
    </row>
    <row r="892" ht="15.75" customHeight="1">
      <c r="J892" s="403"/>
    </row>
    <row r="893" ht="15.75" customHeight="1">
      <c r="J893" s="403"/>
    </row>
    <row r="894" ht="15.75" customHeight="1">
      <c r="J894" s="403"/>
    </row>
    <row r="895" ht="15.75" customHeight="1">
      <c r="J895" s="403"/>
    </row>
    <row r="896" ht="15.75" customHeight="1">
      <c r="J896" s="403"/>
    </row>
    <row r="897" ht="15.75" customHeight="1">
      <c r="J897" s="403"/>
    </row>
    <row r="898" ht="15.75" customHeight="1">
      <c r="J898" s="403"/>
    </row>
    <row r="899" ht="15.75" customHeight="1">
      <c r="J899" s="403"/>
    </row>
    <row r="900" ht="15.75" customHeight="1">
      <c r="J900" s="403"/>
    </row>
    <row r="901" ht="15.75" customHeight="1">
      <c r="J901" s="403"/>
    </row>
    <row r="902" ht="15.75" customHeight="1">
      <c r="J902" s="403"/>
    </row>
    <row r="903" ht="15.75" customHeight="1">
      <c r="J903" s="403"/>
    </row>
    <row r="904" ht="15.75" customHeight="1">
      <c r="J904" s="403"/>
    </row>
    <row r="905" ht="15.75" customHeight="1">
      <c r="J905" s="403"/>
    </row>
    <row r="906" ht="15.75" customHeight="1">
      <c r="J906" s="403"/>
    </row>
    <row r="907" ht="15.75" customHeight="1">
      <c r="J907" s="403"/>
    </row>
    <row r="908" ht="15.75" customHeight="1">
      <c r="J908" s="403"/>
    </row>
    <row r="909" ht="15.75" customHeight="1">
      <c r="J909" s="403"/>
    </row>
    <row r="910" ht="15.75" customHeight="1">
      <c r="J910" s="403"/>
    </row>
    <row r="911" ht="15.75" customHeight="1">
      <c r="J911" s="403"/>
    </row>
    <row r="912" ht="15.75" customHeight="1">
      <c r="J912" s="403"/>
    </row>
    <row r="913" ht="15.75" customHeight="1">
      <c r="J913" s="403"/>
    </row>
    <row r="914" ht="15.75" customHeight="1">
      <c r="J914" s="403"/>
    </row>
    <row r="915" ht="15.75" customHeight="1">
      <c r="J915" s="403"/>
    </row>
    <row r="916" ht="15.75" customHeight="1">
      <c r="J916" s="403"/>
    </row>
    <row r="917" ht="15.75" customHeight="1">
      <c r="J917" s="403"/>
    </row>
    <row r="918" ht="15.75" customHeight="1">
      <c r="J918" s="403"/>
    </row>
    <row r="919" ht="15.75" customHeight="1">
      <c r="J919" s="403"/>
    </row>
    <row r="920" ht="15.75" customHeight="1">
      <c r="J920" s="403"/>
    </row>
    <row r="921" ht="15.75" customHeight="1">
      <c r="J921" s="403"/>
    </row>
    <row r="922" ht="15.75" customHeight="1">
      <c r="J922" s="403"/>
    </row>
    <row r="923" ht="15.75" customHeight="1">
      <c r="J923" s="403"/>
    </row>
    <row r="924" ht="15.75" customHeight="1">
      <c r="J924" s="403"/>
    </row>
    <row r="925" ht="15.75" customHeight="1">
      <c r="J925" s="403"/>
    </row>
    <row r="926" ht="15.75" customHeight="1">
      <c r="J926" s="403"/>
    </row>
    <row r="927" ht="15.75" customHeight="1">
      <c r="J927" s="403"/>
    </row>
    <row r="928" ht="15.75" customHeight="1">
      <c r="J928" s="403"/>
    </row>
    <row r="929" ht="15.75" customHeight="1">
      <c r="J929" s="403"/>
    </row>
    <row r="930" ht="15.75" customHeight="1">
      <c r="J930" s="403"/>
    </row>
    <row r="931" ht="15.75" customHeight="1">
      <c r="J931" s="403"/>
    </row>
    <row r="932" ht="15.75" customHeight="1">
      <c r="J932" s="403"/>
    </row>
    <row r="933" ht="15.75" customHeight="1">
      <c r="J933" s="403"/>
    </row>
    <row r="934" ht="15.75" customHeight="1">
      <c r="J934" s="403"/>
    </row>
    <row r="935" ht="15.75" customHeight="1">
      <c r="J935" s="403"/>
    </row>
    <row r="936" ht="15.75" customHeight="1">
      <c r="J936" s="403"/>
    </row>
    <row r="937" ht="15.75" customHeight="1">
      <c r="J937" s="403"/>
    </row>
    <row r="938" ht="15.75" customHeight="1">
      <c r="J938" s="403"/>
    </row>
    <row r="939" ht="15.75" customHeight="1">
      <c r="J939" s="403"/>
    </row>
    <row r="940" ht="15.75" customHeight="1">
      <c r="J940" s="403"/>
    </row>
    <row r="941" ht="15.75" customHeight="1">
      <c r="J941" s="403"/>
    </row>
    <row r="942" ht="15.75" customHeight="1">
      <c r="J942" s="403"/>
    </row>
    <row r="943" ht="15.75" customHeight="1">
      <c r="J943" s="403"/>
    </row>
    <row r="944" ht="15.75" customHeight="1">
      <c r="J944" s="403"/>
    </row>
    <row r="945" ht="15.75" customHeight="1">
      <c r="J945" s="403"/>
    </row>
    <row r="946" ht="15.75" customHeight="1">
      <c r="J946" s="403"/>
    </row>
    <row r="947" ht="15.75" customHeight="1">
      <c r="J947" s="403"/>
    </row>
    <row r="948" ht="15.75" customHeight="1">
      <c r="J948" s="403"/>
    </row>
    <row r="949" ht="15.75" customHeight="1">
      <c r="J949" s="403"/>
    </row>
    <row r="950" ht="15.75" customHeight="1">
      <c r="J950" s="403"/>
    </row>
    <row r="951" ht="15.75" customHeight="1">
      <c r="J951" s="403"/>
    </row>
    <row r="952" ht="15.75" customHeight="1">
      <c r="J952" s="403"/>
    </row>
    <row r="953" ht="15.75" customHeight="1">
      <c r="J953" s="403"/>
    </row>
    <row r="954" ht="15.75" customHeight="1">
      <c r="J954" s="403"/>
    </row>
    <row r="955" ht="15.75" customHeight="1">
      <c r="J955" s="403"/>
    </row>
    <row r="956" ht="15.75" customHeight="1">
      <c r="J956" s="403"/>
    </row>
    <row r="957" ht="15.75" customHeight="1">
      <c r="J957" s="403"/>
    </row>
    <row r="958" ht="15.75" customHeight="1">
      <c r="J958" s="403"/>
    </row>
    <row r="959" ht="15.75" customHeight="1">
      <c r="J959" s="403"/>
    </row>
    <row r="960" ht="15.75" customHeight="1">
      <c r="J960" s="403"/>
    </row>
    <row r="961" ht="15.75" customHeight="1">
      <c r="J961" s="403"/>
    </row>
    <row r="962" ht="15.75" customHeight="1">
      <c r="J962" s="403"/>
    </row>
    <row r="963" ht="15.75" customHeight="1">
      <c r="J963" s="403"/>
    </row>
    <row r="964" ht="15.75" customHeight="1">
      <c r="J964" s="403"/>
    </row>
    <row r="965" ht="15.75" customHeight="1">
      <c r="J965" s="403"/>
    </row>
    <row r="966" ht="15.75" customHeight="1">
      <c r="J966" s="403"/>
    </row>
    <row r="967" ht="15.75" customHeight="1">
      <c r="J967" s="403"/>
    </row>
    <row r="968" ht="15.75" customHeight="1">
      <c r="J968" s="403"/>
    </row>
    <row r="969" ht="15.75" customHeight="1">
      <c r="J969" s="403"/>
    </row>
    <row r="970" ht="15.75" customHeight="1">
      <c r="J970" s="403"/>
    </row>
    <row r="971" ht="15.75" customHeight="1">
      <c r="J971" s="403"/>
    </row>
    <row r="972" ht="15.75" customHeight="1">
      <c r="J972" s="403"/>
    </row>
    <row r="973" ht="15.75" customHeight="1">
      <c r="J973" s="403"/>
    </row>
    <row r="974" ht="15.75" customHeight="1">
      <c r="J974" s="403"/>
    </row>
    <row r="975" ht="15.75" customHeight="1">
      <c r="J975" s="403"/>
    </row>
    <row r="976" ht="15.75" customHeight="1">
      <c r="J976" s="403"/>
    </row>
    <row r="977" ht="15.75" customHeight="1">
      <c r="J977" s="403"/>
    </row>
    <row r="978" ht="15.75" customHeight="1">
      <c r="J978" s="403"/>
    </row>
    <row r="979" ht="15.75" customHeight="1">
      <c r="J979" s="403"/>
    </row>
    <row r="980" ht="15.75" customHeight="1">
      <c r="J980" s="403"/>
    </row>
    <row r="981" ht="15.75" customHeight="1">
      <c r="J981" s="403"/>
    </row>
    <row r="982" ht="15.75" customHeight="1">
      <c r="J982" s="403"/>
    </row>
    <row r="983" ht="15.75" customHeight="1">
      <c r="J983" s="403"/>
    </row>
    <row r="984" ht="15.75" customHeight="1">
      <c r="J984" s="403"/>
    </row>
    <row r="985" ht="15.75" customHeight="1">
      <c r="J985" s="403"/>
    </row>
    <row r="986" ht="15.75" customHeight="1">
      <c r="J986" s="403"/>
    </row>
    <row r="987" ht="15.75" customHeight="1">
      <c r="J987" s="403"/>
    </row>
    <row r="988" ht="15.75" customHeight="1">
      <c r="J988" s="403"/>
    </row>
    <row r="989" ht="15.75" customHeight="1">
      <c r="J989" s="403"/>
    </row>
    <row r="990" ht="15.75" customHeight="1">
      <c r="J990" s="403"/>
    </row>
    <row r="991" ht="15.75" customHeight="1">
      <c r="J991" s="403"/>
    </row>
    <row r="992" ht="15.75" customHeight="1">
      <c r="J992" s="403"/>
    </row>
    <row r="993" ht="15.75" customHeight="1">
      <c r="J993" s="403"/>
    </row>
    <row r="994" ht="15.75" customHeight="1">
      <c r="J994" s="403"/>
    </row>
    <row r="995" ht="15.75" customHeight="1">
      <c r="J995" s="403"/>
    </row>
    <row r="996" ht="15.75" customHeight="1">
      <c r="J996" s="403"/>
    </row>
    <row r="997" ht="15.75" customHeight="1">
      <c r="J997" s="403"/>
    </row>
    <row r="998" ht="15.75" customHeight="1">
      <c r="J998" s="403"/>
    </row>
    <row r="999" ht="15.75" customHeight="1">
      <c r="J999" s="403"/>
    </row>
    <row r="1000" ht="15.75" customHeight="1">
      <c r="J1000" s="403"/>
    </row>
  </sheetData>
  <mergeCells count="2">
    <mergeCell ref="K4:AA4"/>
    <mergeCell ref="Y5:AA5"/>
  </mergeCells>
  <hyperlinks>
    <hyperlink r:id="rId1" ref="E23"/>
    <hyperlink r:id="rId2" ref="E25"/>
  </hyperlinks>
  <printOptions/>
  <pageMargins bottom="0.75" footer="0.0" header="0.0" left="0.7" right="0.7" top="0.75"/>
  <pageSetup orientation="landscape"/>
  <drawing r:id="rId3"/>
  <tableParts count="7">
    <tablePart r:id="rId11"/>
    <tablePart r:id="rId12"/>
    <tablePart r:id="rId13"/>
    <tablePart r:id="rId14"/>
    <tablePart r:id="rId15"/>
    <tablePart r:id="rId16"/>
    <tablePart r:id="rId17"/>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2.0"/>
    <col customWidth="1" min="2" max="2" width="15.29"/>
    <col customWidth="1" min="3" max="3" width="17.57"/>
    <col customWidth="1" min="4" max="4" width="13.71"/>
    <col customWidth="1" min="5" max="5" width="13.86"/>
    <col customWidth="1" min="6" max="6" width="10.29"/>
    <col customWidth="1" min="7" max="7" width="20.29"/>
    <col customWidth="1" min="8" max="8" width="6.0"/>
    <col customWidth="1" min="9" max="9" width="6.43"/>
    <col customWidth="1" min="10" max="10" width="14.57"/>
    <col customWidth="1" min="11" max="11" width="8.0"/>
    <col customWidth="1" min="12" max="12" width="6.29"/>
    <col customWidth="1" min="13" max="13" width="21.86"/>
    <col customWidth="1" min="14" max="28" width="5.0"/>
    <col customWidth="1" min="29" max="30" width="8.29"/>
    <col customWidth="1" min="31" max="31" width="11.0"/>
    <col customWidth="1" min="32" max="32" width="8.29"/>
    <col customWidth="1" min="33" max="33" width="7.71"/>
    <col customWidth="1" min="34" max="35" width="8.0"/>
    <col customWidth="1" min="36" max="37" width="6.29"/>
    <col customWidth="1" min="38" max="38" width="6.71"/>
    <col customWidth="1" min="39" max="53" width="4.86"/>
    <col customWidth="1" hidden="1" min="54" max="64" width="5.14"/>
  </cols>
  <sheetData>
    <row r="1">
      <c r="A1" s="405"/>
      <c r="B1" s="290" t="s">
        <v>116</v>
      </c>
      <c r="C1" s="406"/>
      <c r="D1" s="406"/>
      <c r="E1" s="407"/>
      <c r="F1" s="406"/>
      <c r="G1" s="406"/>
      <c r="H1" s="406"/>
      <c r="I1" s="408"/>
      <c r="J1" s="406"/>
      <c r="K1" s="409"/>
      <c r="L1" s="410"/>
      <c r="M1" s="411" t="s">
        <v>215</v>
      </c>
      <c r="N1" s="412">
        <f t="shared" ref="N1:AB1" si="1">SUM(AM47:AM425)</f>
        <v>0</v>
      </c>
      <c r="O1" s="413">
        <f t="shared" si="1"/>
        <v>0</v>
      </c>
      <c r="P1" s="414">
        <f t="shared" si="1"/>
        <v>0</v>
      </c>
      <c r="Q1" s="415">
        <f t="shared" si="1"/>
        <v>0</v>
      </c>
      <c r="R1" s="416">
        <f t="shared" si="1"/>
        <v>0</v>
      </c>
      <c r="S1" s="417">
        <f t="shared" si="1"/>
        <v>0</v>
      </c>
      <c r="T1" s="418">
        <f t="shared" si="1"/>
        <v>0</v>
      </c>
      <c r="U1" s="419">
        <f t="shared" si="1"/>
        <v>0</v>
      </c>
      <c r="V1" s="420">
        <f t="shared" si="1"/>
        <v>0</v>
      </c>
      <c r="W1" s="421">
        <f t="shared" si="1"/>
        <v>0</v>
      </c>
      <c r="X1" s="422">
        <f t="shared" si="1"/>
        <v>0</v>
      </c>
      <c r="Y1" s="423">
        <f t="shared" si="1"/>
        <v>0</v>
      </c>
      <c r="Z1" s="424">
        <f t="shared" si="1"/>
        <v>0</v>
      </c>
      <c r="AA1" s="425">
        <f t="shared" si="1"/>
        <v>0</v>
      </c>
      <c r="AB1" s="426">
        <f t="shared" si="1"/>
        <v>0</v>
      </c>
      <c r="AC1" s="408"/>
      <c r="AD1" s="408"/>
      <c r="AE1" s="427"/>
      <c r="AF1" s="427"/>
      <c r="AG1" s="427"/>
      <c r="AH1" s="428"/>
      <c r="AI1" s="427"/>
      <c r="AJ1" s="429"/>
      <c r="AK1" s="430"/>
      <c r="AL1" s="431"/>
      <c r="AM1" s="432">
        <f t="shared" ref="AM1:BA1" si="2">SUM(AM47:AM410)</f>
        <v>0</v>
      </c>
      <c r="AN1" s="432">
        <f t="shared" si="2"/>
        <v>0</v>
      </c>
      <c r="AO1" s="432">
        <f t="shared" si="2"/>
        <v>0</v>
      </c>
      <c r="AP1" s="432">
        <f t="shared" si="2"/>
        <v>0</v>
      </c>
      <c r="AQ1" s="432">
        <f t="shared" si="2"/>
        <v>0</v>
      </c>
      <c r="AR1" s="432">
        <f t="shared" si="2"/>
        <v>0</v>
      </c>
      <c r="AS1" s="432">
        <f t="shared" si="2"/>
        <v>0</v>
      </c>
      <c r="AT1" s="432">
        <f t="shared" si="2"/>
        <v>0</v>
      </c>
      <c r="AU1" s="432">
        <f t="shared" si="2"/>
        <v>0</v>
      </c>
      <c r="AV1" s="432">
        <f t="shared" si="2"/>
        <v>0</v>
      </c>
      <c r="AW1" s="432">
        <f t="shared" si="2"/>
        <v>0</v>
      </c>
      <c r="AX1" s="432">
        <f t="shared" si="2"/>
        <v>0</v>
      </c>
      <c r="AY1" s="432">
        <f t="shared" si="2"/>
        <v>0</v>
      </c>
      <c r="AZ1" s="432">
        <f t="shared" si="2"/>
        <v>0</v>
      </c>
      <c r="BA1" s="432">
        <f t="shared" si="2"/>
        <v>0</v>
      </c>
      <c r="BB1" s="408"/>
      <c r="BC1" s="408"/>
      <c r="BD1" s="408"/>
      <c r="BE1" s="408"/>
      <c r="BF1" s="408"/>
      <c r="BG1" s="408"/>
      <c r="BH1" s="408"/>
      <c r="BI1" s="408"/>
      <c r="BJ1" s="408"/>
      <c r="BK1" s="408"/>
      <c r="BL1" s="408"/>
    </row>
    <row r="2" ht="29.25" customHeight="1">
      <c r="A2" s="362"/>
      <c r="B2" s="433" t="s">
        <v>120</v>
      </c>
      <c r="C2" s="433" t="s">
        <v>121</v>
      </c>
      <c r="D2" s="434" t="s">
        <v>122</v>
      </c>
      <c r="E2" s="435" t="s">
        <v>123</v>
      </c>
      <c r="F2" s="436" t="s">
        <v>126</v>
      </c>
      <c r="G2" s="437" t="s">
        <v>216</v>
      </c>
      <c r="H2" s="436" t="s">
        <v>217</v>
      </c>
      <c r="I2" s="438" t="s">
        <v>124</v>
      </c>
      <c r="J2" s="436" t="s">
        <v>218</v>
      </c>
      <c r="K2" s="436" t="s">
        <v>21</v>
      </c>
      <c r="L2" s="438" t="s">
        <v>219</v>
      </c>
      <c r="M2" s="439" t="s">
        <v>127</v>
      </c>
      <c r="N2" s="440" t="s">
        <v>128</v>
      </c>
      <c r="O2" s="441"/>
      <c r="P2" s="441"/>
      <c r="Q2" s="441"/>
      <c r="R2" s="441"/>
      <c r="S2" s="441"/>
      <c r="T2" s="441"/>
      <c r="U2" s="441"/>
      <c r="V2" s="441"/>
      <c r="W2" s="441"/>
      <c r="X2" s="441"/>
      <c r="Y2" s="441"/>
      <c r="Z2" s="441"/>
      <c r="AA2" s="441"/>
      <c r="AB2" s="442"/>
      <c r="AC2" s="443"/>
      <c r="AD2" s="443"/>
      <c r="AE2" s="444"/>
      <c r="AF2" s="444" t="s">
        <v>129</v>
      </c>
      <c r="AG2" s="444" t="s">
        <v>130</v>
      </c>
      <c r="AH2" s="445" t="s">
        <v>131</v>
      </c>
      <c r="AI2" s="446"/>
      <c r="AJ2" s="447" t="s">
        <v>220</v>
      </c>
      <c r="AK2" s="447"/>
      <c r="AL2" s="443"/>
      <c r="AM2" s="448"/>
      <c r="AN2" s="449"/>
      <c r="AO2" s="449"/>
      <c r="AP2" s="449"/>
      <c r="AQ2" s="449"/>
      <c r="AR2" s="449"/>
      <c r="AS2" s="450"/>
      <c r="AT2" s="253"/>
      <c r="AU2" s="443"/>
      <c r="AV2" s="443"/>
      <c r="AW2" s="443"/>
      <c r="AX2" s="443"/>
      <c r="AY2" s="443"/>
      <c r="AZ2" s="443"/>
      <c r="BA2" s="443"/>
      <c r="BB2" s="443"/>
      <c r="BC2" s="443"/>
      <c r="BD2" s="443"/>
      <c r="BE2" s="443"/>
      <c r="BF2" s="443"/>
      <c r="BG2" s="443"/>
      <c r="BH2" s="443"/>
      <c r="BI2" s="443"/>
      <c r="BJ2" s="443"/>
      <c r="BK2" s="443"/>
      <c r="BL2" s="443"/>
    </row>
    <row r="3" ht="17.25" customHeight="1">
      <c r="A3" s="405"/>
      <c r="B3" s="406"/>
      <c r="C3" s="406"/>
      <c r="D3" s="406"/>
      <c r="E3" s="407"/>
      <c r="F3" s="406"/>
      <c r="G3" s="406"/>
      <c r="H3" s="406"/>
      <c r="I3" s="408"/>
      <c r="J3" s="406"/>
      <c r="K3" s="406"/>
      <c r="L3" s="408"/>
      <c r="M3" s="451"/>
      <c r="N3" s="408"/>
      <c r="O3" s="408"/>
      <c r="P3" s="408"/>
      <c r="Q3" s="408"/>
      <c r="R3" s="408"/>
      <c r="S3" s="408"/>
      <c r="T3" s="408"/>
      <c r="U3" s="408"/>
      <c r="V3" s="408"/>
      <c r="W3" s="408"/>
      <c r="X3" s="408"/>
      <c r="Y3" s="408"/>
      <c r="Z3" s="452" t="s">
        <v>221</v>
      </c>
      <c r="AA3" s="453"/>
      <c r="AB3" s="454"/>
      <c r="AC3" s="408"/>
      <c r="AD3" s="408"/>
      <c r="AE3" s="429"/>
      <c r="AF3" s="455">
        <f t="shared" ref="AF3:AH3" si="3">SUM(AF47:AF408)</f>
        <v>0</v>
      </c>
      <c r="AG3" s="455">
        <f t="shared" si="3"/>
        <v>0</v>
      </c>
      <c r="AH3" s="456">
        <f t="shared" si="3"/>
        <v>0</v>
      </c>
      <c r="AI3" s="457"/>
      <c r="AJ3" s="458" t="s">
        <v>222</v>
      </c>
      <c r="AK3" s="458">
        <f>SUM(AK47:AK408)</f>
        <v>80.4</v>
      </c>
      <c r="AL3" s="408"/>
      <c r="AM3" s="459"/>
      <c r="AN3" s="431"/>
      <c r="AO3" s="431"/>
      <c r="AP3" s="431"/>
      <c r="AQ3" s="431"/>
      <c r="AR3" s="460"/>
      <c r="AS3" s="408"/>
      <c r="AT3" s="408"/>
      <c r="AU3" s="408"/>
      <c r="AV3" s="408"/>
      <c r="AW3" s="408"/>
      <c r="AX3" s="408"/>
      <c r="AY3" s="408"/>
      <c r="AZ3" s="408"/>
      <c r="BA3" s="408"/>
      <c r="BB3" s="408"/>
      <c r="BC3" s="408"/>
      <c r="BD3" s="408"/>
      <c r="BE3" s="408"/>
      <c r="BF3" s="408"/>
      <c r="BG3" s="408"/>
      <c r="BH3" s="408"/>
      <c r="BI3" s="408"/>
      <c r="BJ3" s="408"/>
      <c r="BK3" s="408"/>
      <c r="BL3" s="408"/>
    </row>
    <row r="4" ht="9.0" customHeight="1">
      <c r="A4" s="405"/>
      <c r="B4" s="252"/>
      <c r="C4" s="406"/>
      <c r="D4" s="406"/>
      <c r="E4" s="407"/>
      <c r="F4" s="406"/>
      <c r="G4" s="406"/>
      <c r="H4" s="406"/>
      <c r="I4" s="408"/>
      <c r="J4" s="406"/>
      <c r="K4" s="406"/>
      <c r="L4" s="408"/>
      <c r="M4" s="451"/>
      <c r="N4" s="408"/>
      <c r="O4" s="408"/>
      <c r="P4" s="408"/>
      <c r="Q4" s="408"/>
      <c r="R4" s="408"/>
      <c r="S4" s="408"/>
      <c r="T4" s="408"/>
      <c r="U4" s="408"/>
      <c r="V4" s="408"/>
      <c r="W4" s="408"/>
      <c r="X4" s="408"/>
      <c r="Y4" s="408"/>
      <c r="Z4" s="408"/>
      <c r="AA4" s="408"/>
      <c r="AB4" s="408"/>
      <c r="AC4" s="443"/>
      <c r="AD4" s="443"/>
      <c r="AE4" s="429"/>
      <c r="AF4" s="429"/>
      <c r="AG4" s="429"/>
      <c r="AH4" s="428"/>
      <c r="AI4" s="429"/>
      <c r="AJ4" s="429"/>
      <c r="AK4" s="461"/>
      <c r="AL4" s="408"/>
      <c r="AM4" s="448"/>
      <c r="AN4" s="449"/>
      <c r="AO4" s="449"/>
      <c r="AP4" s="449"/>
      <c r="AQ4" s="449"/>
      <c r="AR4" s="450"/>
      <c r="AS4" s="443"/>
      <c r="AT4" s="443"/>
      <c r="AU4" s="443"/>
      <c r="AV4" s="443"/>
      <c r="AW4" s="443"/>
      <c r="AX4" s="443"/>
      <c r="AY4" s="443"/>
      <c r="AZ4" s="443"/>
      <c r="BA4" s="443"/>
      <c r="BB4" s="443"/>
      <c r="BC4" s="443"/>
      <c r="BD4" s="443"/>
      <c r="BE4" s="443"/>
      <c r="BF4" s="443"/>
      <c r="BG4" s="443"/>
      <c r="BH4" s="443"/>
      <c r="BI4" s="443"/>
      <c r="BJ4" s="443"/>
      <c r="BK4" s="443"/>
      <c r="BL4" s="443"/>
    </row>
    <row r="5" ht="24.75" hidden="1" customHeight="1">
      <c r="A5" s="462"/>
      <c r="B5" s="463" t="s">
        <v>223</v>
      </c>
      <c r="C5" s="464"/>
      <c r="D5" s="464"/>
      <c r="E5" s="464"/>
      <c r="F5" s="464"/>
      <c r="G5" s="464"/>
      <c r="H5" s="464"/>
      <c r="I5" s="464"/>
      <c r="J5" s="464"/>
      <c r="K5" s="464"/>
      <c r="L5" s="464"/>
      <c r="M5" s="465"/>
      <c r="N5" s="58" t="s">
        <v>30</v>
      </c>
      <c r="O5" s="59" t="s">
        <v>31</v>
      </c>
      <c r="P5" s="60" t="s">
        <v>32</v>
      </c>
      <c r="Q5" s="61" t="s">
        <v>33</v>
      </c>
      <c r="R5" s="62" t="s">
        <v>34</v>
      </c>
      <c r="S5" s="63" t="s">
        <v>35</v>
      </c>
      <c r="T5" s="64" t="s">
        <v>36</v>
      </c>
      <c r="U5" s="65" t="s">
        <v>37</v>
      </c>
      <c r="V5" s="66" t="s">
        <v>38</v>
      </c>
      <c r="W5" s="67" t="s">
        <v>39</v>
      </c>
      <c r="X5" s="68" t="s">
        <v>40</v>
      </c>
      <c r="Y5" s="69" t="s">
        <v>41</v>
      </c>
      <c r="Z5" s="466" t="s">
        <v>42</v>
      </c>
      <c r="AA5" s="71" t="s">
        <v>43</v>
      </c>
      <c r="AB5" s="72" t="s">
        <v>44</v>
      </c>
      <c r="AC5" s="443"/>
      <c r="AD5" s="443"/>
      <c r="AE5" s="461"/>
      <c r="AF5" s="455"/>
      <c r="AG5" s="455"/>
      <c r="AH5" s="456"/>
      <c r="AI5" s="457"/>
      <c r="AJ5" s="467"/>
      <c r="AK5" s="467"/>
      <c r="AL5" s="468"/>
      <c r="AM5" s="469"/>
      <c r="AN5" s="469"/>
      <c r="AO5" s="469"/>
      <c r="AP5" s="443"/>
      <c r="AQ5" s="443"/>
      <c r="AR5" s="469"/>
      <c r="AS5" s="469"/>
      <c r="AT5" s="469"/>
      <c r="AU5" s="469"/>
      <c r="AV5" s="469"/>
      <c r="AW5" s="469"/>
      <c r="AX5" s="469"/>
      <c r="AY5" s="469"/>
      <c r="AZ5" s="469"/>
      <c r="BA5" s="469"/>
      <c r="BB5" s="362"/>
      <c r="BC5" s="362"/>
      <c r="BD5" s="362"/>
      <c r="BE5" s="362"/>
      <c r="BF5" s="362"/>
      <c r="BG5" s="362"/>
      <c r="BH5" s="362"/>
      <c r="BI5" s="362"/>
      <c r="BJ5" s="362"/>
      <c r="BK5" s="362"/>
      <c r="BL5" s="362"/>
    </row>
    <row r="6" ht="22.5" hidden="1" customHeight="1">
      <c r="A6" s="462"/>
      <c r="B6" s="470"/>
      <c r="C6" s="298"/>
      <c r="D6" s="298"/>
      <c r="E6" s="298"/>
      <c r="F6" s="298"/>
      <c r="G6" s="298"/>
      <c r="H6" s="298"/>
      <c r="I6" s="298"/>
      <c r="J6" s="298"/>
      <c r="K6" s="298"/>
      <c r="L6" s="298"/>
      <c r="M6" s="299"/>
      <c r="N6" s="77" t="s">
        <v>45</v>
      </c>
      <c r="O6" s="78" t="s">
        <v>46</v>
      </c>
      <c r="P6" s="79" t="s">
        <v>47</v>
      </c>
      <c r="Q6" s="80" t="s">
        <v>48</v>
      </c>
      <c r="R6" s="81" t="s">
        <v>49</v>
      </c>
      <c r="S6" s="82" t="s">
        <v>50</v>
      </c>
      <c r="T6" s="83" t="s">
        <v>51</v>
      </c>
      <c r="U6" s="84" t="s">
        <v>52</v>
      </c>
      <c r="V6" s="85" t="s">
        <v>53</v>
      </c>
      <c r="W6" s="86" t="s">
        <v>54</v>
      </c>
      <c r="X6" s="87" t="s">
        <v>55</v>
      </c>
      <c r="Y6" s="88" t="s">
        <v>56</v>
      </c>
      <c r="Z6" s="471" t="s">
        <v>57</v>
      </c>
      <c r="AA6" s="90" t="s">
        <v>58</v>
      </c>
      <c r="AB6" s="91" t="s">
        <v>59</v>
      </c>
      <c r="AC6" s="443"/>
      <c r="AD6" s="443"/>
      <c r="AE6" s="472" t="s">
        <v>224</v>
      </c>
      <c r="AF6" s="473" t="s">
        <v>142</v>
      </c>
      <c r="AG6" s="473" t="s">
        <v>142</v>
      </c>
      <c r="AH6" s="474" t="s">
        <v>24</v>
      </c>
      <c r="AI6" s="475"/>
      <c r="AJ6" s="476" t="s">
        <v>220</v>
      </c>
      <c r="AK6" s="476" t="s">
        <v>222</v>
      </c>
      <c r="AL6" s="468"/>
      <c r="AM6" s="469"/>
      <c r="AN6" s="469"/>
      <c r="AO6" s="469"/>
      <c r="AP6" s="443"/>
      <c r="AQ6" s="443"/>
      <c r="AR6" s="469"/>
      <c r="AS6" s="469"/>
      <c r="AT6" s="469"/>
      <c r="AU6" s="469"/>
      <c r="AV6" s="469"/>
      <c r="AW6" s="469"/>
      <c r="AX6" s="469"/>
      <c r="AY6" s="469"/>
      <c r="AZ6" s="469"/>
      <c r="BA6" s="469"/>
      <c r="BB6" s="362"/>
      <c r="BC6" s="362"/>
      <c r="BD6" s="362"/>
      <c r="BE6" s="362"/>
      <c r="BF6" s="362"/>
      <c r="BG6" s="362"/>
      <c r="BH6" s="362"/>
      <c r="BI6" s="362"/>
      <c r="BJ6" s="362"/>
      <c r="BK6" s="362"/>
      <c r="BL6" s="362"/>
    </row>
    <row r="7" ht="27.75" hidden="1" customHeight="1">
      <c r="A7" s="477"/>
      <c r="B7" s="478"/>
      <c r="C7" s="478" t="s">
        <v>143</v>
      </c>
      <c r="D7" s="479" t="s">
        <v>144</v>
      </c>
      <c r="E7" s="480" t="s">
        <v>225</v>
      </c>
      <c r="F7" s="298"/>
      <c r="G7" s="298"/>
      <c r="H7" s="299"/>
      <c r="I7" s="481">
        <f>SUM(I8:I42)</f>
        <v>30</v>
      </c>
      <c r="J7" s="482" t="s">
        <v>151</v>
      </c>
      <c r="K7" s="483">
        <f>M7*0.8</f>
        <v>3174.4</v>
      </c>
      <c r="L7" s="299"/>
      <c r="M7" s="484">
        <f>SUM(M8:M42)</f>
        <v>3968</v>
      </c>
      <c r="N7" s="485" t="s">
        <v>226</v>
      </c>
      <c r="O7" s="486" t="s">
        <v>226</v>
      </c>
      <c r="P7" s="487" t="s">
        <v>226</v>
      </c>
      <c r="Q7" s="488" t="s">
        <v>226</v>
      </c>
      <c r="R7" s="489" t="s">
        <v>226</v>
      </c>
      <c r="S7" s="490" t="s">
        <v>226</v>
      </c>
      <c r="T7" s="491" t="s">
        <v>226</v>
      </c>
      <c r="U7" s="492" t="s">
        <v>226</v>
      </c>
      <c r="V7" s="493" t="s">
        <v>226</v>
      </c>
      <c r="W7" s="494" t="s">
        <v>226</v>
      </c>
      <c r="X7" s="495" t="s">
        <v>226</v>
      </c>
      <c r="Y7" s="496" t="s">
        <v>226</v>
      </c>
      <c r="Z7" s="497" t="s">
        <v>226</v>
      </c>
      <c r="AA7" s="498" t="s">
        <v>226</v>
      </c>
      <c r="AB7" s="499" t="s">
        <v>226</v>
      </c>
      <c r="AC7" s="443"/>
      <c r="AD7" s="443"/>
      <c r="AE7" s="500" t="s">
        <v>227</v>
      </c>
      <c r="AF7" s="501">
        <f t="shared" ref="AF7:AF24" si="5">SUM(N7:AB7)</f>
        <v>0</v>
      </c>
      <c r="AG7" s="501">
        <f t="shared" ref="AG7:AG24" si="6">AF7*I7</f>
        <v>0</v>
      </c>
      <c r="AH7" s="502">
        <f t="shared" ref="AH7:AH24" si="7">SUM(N7:AB7)*M7</f>
        <v>0</v>
      </c>
      <c r="AI7" s="503"/>
      <c r="AJ7" s="458">
        <v>17.0</v>
      </c>
      <c r="AK7" s="458">
        <f>SUM(N7:AB7)*AJ7</f>
        <v>0</v>
      </c>
      <c r="AL7" s="504"/>
      <c r="AM7" s="469" t="str">
        <f t="shared" ref="AM7:BA7" si="4">$I7*N7</f>
        <v>#VALUE!</v>
      </c>
      <c r="AN7" s="469" t="str">
        <f t="shared" si="4"/>
        <v>#VALUE!</v>
      </c>
      <c r="AO7" s="469" t="str">
        <f t="shared" si="4"/>
        <v>#VALUE!</v>
      </c>
      <c r="AP7" s="469" t="str">
        <f t="shared" si="4"/>
        <v>#VALUE!</v>
      </c>
      <c r="AQ7" s="469" t="str">
        <f t="shared" si="4"/>
        <v>#VALUE!</v>
      </c>
      <c r="AR7" s="469" t="str">
        <f t="shared" si="4"/>
        <v>#VALUE!</v>
      </c>
      <c r="AS7" s="469" t="str">
        <f t="shared" si="4"/>
        <v>#VALUE!</v>
      </c>
      <c r="AT7" s="469" t="str">
        <f t="shared" si="4"/>
        <v>#VALUE!</v>
      </c>
      <c r="AU7" s="469" t="str">
        <f t="shared" si="4"/>
        <v>#VALUE!</v>
      </c>
      <c r="AV7" s="469" t="str">
        <f t="shared" si="4"/>
        <v>#VALUE!</v>
      </c>
      <c r="AW7" s="469" t="str">
        <f t="shared" si="4"/>
        <v>#VALUE!</v>
      </c>
      <c r="AX7" s="469" t="str">
        <f t="shared" si="4"/>
        <v>#VALUE!</v>
      </c>
      <c r="AY7" s="469" t="str">
        <f t="shared" si="4"/>
        <v>#VALUE!</v>
      </c>
      <c r="AZ7" s="469" t="str">
        <f t="shared" si="4"/>
        <v>#VALUE!</v>
      </c>
      <c r="BA7" s="469" t="str">
        <f t="shared" si="4"/>
        <v>#VALUE!</v>
      </c>
      <c r="BB7" s="469"/>
      <c r="BC7" s="443"/>
      <c r="BD7" s="443"/>
      <c r="BE7" s="443"/>
      <c r="BF7" s="443"/>
      <c r="BG7" s="443"/>
      <c r="BH7" s="443"/>
      <c r="BI7" s="443"/>
      <c r="BJ7" s="443"/>
      <c r="BK7" s="443"/>
      <c r="BL7" s="443"/>
    </row>
    <row r="8" ht="12.0" hidden="1" customHeight="1">
      <c r="A8" s="462"/>
      <c r="B8" s="505" t="s">
        <v>228</v>
      </c>
      <c r="C8" s="506" t="s">
        <v>229</v>
      </c>
      <c r="D8" s="505" t="s">
        <v>144</v>
      </c>
      <c r="E8" s="507"/>
      <c r="F8" s="508" t="s">
        <v>230</v>
      </c>
      <c r="G8" s="509" t="s">
        <v>231</v>
      </c>
      <c r="H8" s="505" t="s">
        <v>232</v>
      </c>
      <c r="I8" s="510">
        <v>1.0</v>
      </c>
      <c r="J8" s="482" t="s">
        <v>151</v>
      </c>
      <c r="K8" s="505" t="s">
        <v>233</v>
      </c>
      <c r="L8" s="510">
        <v>20.0</v>
      </c>
      <c r="M8" s="511">
        <v>131.0</v>
      </c>
      <c r="N8" s="469"/>
      <c r="O8" s="469"/>
      <c r="P8" s="469"/>
      <c r="Q8" s="469"/>
      <c r="R8" s="469"/>
      <c r="S8" s="469"/>
      <c r="T8" s="469"/>
      <c r="U8" s="469"/>
      <c r="V8" s="469"/>
      <c r="W8" s="469"/>
      <c r="X8" s="469"/>
      <c r="Y8" s="469"/>
      <c r="Z8" s="469"/>
      <c r="AA8" s="469"/>
      <c r="AB8" s="469"/>
      <c r="AC8" s="469"/>
      <c r="AD8" s="469"/>
      <c r="AE8" s="512" t="s">
        <v>227</v>
      </c>
      <c r="AF8" s="513">
        <f t="shared" si="5"/>
        <v>0</v>
      </c>
      <c r="AG8" s="513">
        <f t="shared" si="6"/>
        <v>0</v>
      </c>
      <c r="AH8" s="514">
        <f t="shared" si="7"/>
        <v>0</v>
      </c>
      <c r="AI8" s="503"/>
      <c r="AJ8" s="458">
        <v>0.92</v>
      </c>
      <c r="AK8" s="458">
        <f t="shared" ref="AK8:AK10" si="9">AJ8*AG8</f>
        <v>0</v>
      </c>
      <c r="AL8" s="515"/>
      <c r="AM8" s="469">
        <f t="shared" ref="AM8:BA8" si="8">$I8*N8</f>
        <v>0</v>
      </c>
      <c r="AN8" s="469">
        <f t="shared" si="8"/>
        <v>0</v>
      </c>
      <c r="AO8" s="469">
        <f t="shared" si="8"/>
        <v>0</v>
      </c>
      <c r="AP8" s="469">
        <f t="shared" si="8"/>
        <v>0</v>
      </c>
      <c r="AQ8" s="469">
        <f t="shared" si="8"/>
        <v>0</v>
      </c>
      <c r="AR8" s="469">
        <f t="shared" si="8"/>
        <v>0</v>
      </c>
      <c r="AS8" s="469">
        <f t="shared" si="8"/>
        <v>0</v>
      </c>
      <c r="AT8" s="469">
        <f t="shared" si="8"/>
        <v>0</v>
      </c>
      <c r="AU8" s="469">
        <f t="shared" si="8"/>
        <v>0</v>
      </c>
      <c r="AV8" s="469">
        <f t="shared" si="8"/>
        <v>0</v>
      </c>
      <c r="AW8" s="469">
        <f t="shared" si="8"/>
        <v>0</v>
      </c>
      <c r="AX8" s="469">
        <f t="shared" si="8"/>
        <v>0</v>
      </c>
      <c r="AY8" s="469">
        <f t="shared" si="8"/>
        <v>0</v>
      </c>
      <c r="AZ8" s="469">
        <f t="shared" si="8"/>
        <v>0</v>
      </c>
      <c r="BA8" s="469">
        <f t="shared" si="8"/>
        <v>0</v>
      </c>
      <c r="BB8" s="362"/>
      <c r="BC8" s="362"/>
      <c r="BD8" s="362"/>
      <c r="BE8" s="362"/>
      <c r="BF8" s="362"/>
      <c r="BG8" s="362"/>
      <c r="BH8" s="362"/>
      <c r="BI8" s="362"/>
      <c r="BJ8" s="362"/>
      <c r="BK8" s="362"/>
      <c r="BL8" s="362"/>
    </row>
    <row r="9" ht="12.0" hidden="1" customHeight="1">
      <c r="A9" s="462"/>
      <c r="B9" s="505" t="s">
        <v>234</v>
      </c>
      <c r="C9" s="506" t="s">
        <v>235</v>
      </c>
      <c r="D9" s="505" t="s">
        <v>144</v>
      </c>
      <c r="E9" s="507"/>
      <c r="F9" s="508" t="s">
        <v>230</v>
      </c>
      <c r="G9" s="509" t="s">
        <v>236</v>
      </c>
      <c r="H9" s="505" t="s">
        <v>232</v>
      </c>
      <c r="I9" s="510">
        <v>1.0</v>
      </c>
      <c r="J9" s="482" t="s">
        <v>151</v>
      </c>
      <c r="K9" s="505" t="s">
        <v>233</v>
      </c>
      <c r="L9" s="510">
        <v>31.0</v>
      </c>
      <c r="M9" s="511">
        <v>131.0</v>
      </c>
      <c r="N9" s="469"/>
      <c r="O9" s="469"/>
      <c r="P9" s="469"/>
      <c r="Q9" s="469"/>
      <c r="R9" s="469"/>
      <c r="S9" s="469"/>
      <c r="T9" s="469"/>
      <c r="U9" s="469"/>
      <c r="V9" s="469"/>
      <c r="W9" s="469"/>
      <c r="X9" s="469"/>
      <c r="Y9" s="469"/>
      <c r="Z9" s="469"/>
      <c r="AA9" s="469"/>
      <c r="AB9" s="469"/>
      <c r="AC9" s="469"/>
      <c r="AD9" s="469"/>
      <c r="AE9" s="512" t="s">
        <v>227</v>
      </c>
      <c r="AF9" s="513">
        <f t="shared" si="5"/>
        <v>0</v>
      </c>
      <c r="AG9" s="513">
        <f t="shared" si="6"/>
        <v>0</v>
      </c>
      <c r="AH9" s="514">
        <f t="shared" si="7"/>
        <v>0</v>
      </c>
      <c r="AI9" s="503"/>
      <c r="AJ9" s="458">
        <v>0.95</v>
      </c>
      <c r="AK9" s="458">
        <f t="shared" si="9"/>
        <v>0</v>
      </c>
      <c r="AL9" s="515"/>
      <c r="AM9" s="469">
        <f t="shared" ref="AM9:BA9" si="10">$I9*N9</f>
        <v>0</v>
      </c>
      <c r="AN9" s="469">
        <f t="shared" si="10"/>
        <v>0</v>
      </c>
      <c r="AO9" s="469">
        <f t="shared" si="10"/>
        <v>0</v>
      </c>
      <c r="AP9" s="469">
        <f t="shared" si="10"/>
        <v>0</v>
      </c>
      <c r="AQ9" s="469">
        <f t="shared" si="10"/>
        <v>0</v>
      </c>
      <c r="AR9" s="469">
        <f t="shared" si="10"/>
        <v>0</v>
      </c>
      <c r="AS9" s="469">
        <f t="shared" si="10"/>
        <v>0</v>
      </c>
      <c r="AT9" s="469">
        <f t="shared" si="10"/>
        <v>0</v>
      </c>
      <c r="AU9" s="469">
        <f t="shared" si="10"/>
        <v>0</v>
      </c>
      <c r="AV9" s="469">
        <f t="shared" si="10"/>
        <v>0</v>
      </c>
      <c r="AW9" s="469">
        <f t="shared" si="10"/>
        <v>0</v>
      </c>
      <c r="AX9" s="469">
        <f t="shared" si="10"/>
        <v>0</v>
      </c>
      <c r="AY9" s="469">
        <f t="shared" si="10"/>
        <v>0</v>
      </c>
      <c r="AZ9" s="469">
        <f t="shared" si="10"/>
        <v>0</v>
      </c>
      <c r="BA9" s="469">
        <f t="shared" si="10"/>
        <v>0</v>
      </c>
      <c r="BB9" s="362"/>
      <c r="BC9" s="362"/>
      <c r="BD9" s="362"/>
      <c r="BE9" s="362"/>
      <c r="BF9" s="362"/>
      <c r="BG9" s="362"/>
      <c r="BH9" s="362"/>
      <c r="BI9" s="362"/>
      <c r="BJ9" s="362"/>
      <c r="BK9" s="362"/>
      <c r="BL9" s="362"/>
    </row>
    <row r="10" ht="12.0" hidden="1" customHeight="1">
      <c r="A10" s="462"/>
      <c r="B10" s="505" t="s">
        <v>237</v>
      </c>
      <c r="C10" s="506" t="s">
        <v>238</v>
      </c>
      <c r="D10" s="505" t="s">
        <v>144</v>
      </c>
      <c r="E10" s="507"/>
      <c r="F10" s="508" t="s">
        <v>230</v>
      </c>
      <c r="G10" s="509" t="s">
        <v>239</v>
      </c>
      <c r="H10" s="505" t="s">
        <v>232</v>
      </c>
      <c r="I10" s="510">
        <v>1.0</v>
      </c>
      <c r="J10" s="482" t="s">
        <v>151</v>
      </c>
      <c r="K10" s="505" t="s">
        <v>233</v>
      </c>
      <c r="L10" s="510">
        <v>32.0</v>
      </c>
      <c r="M10" s="511">
        <v>131.0</v>
      </c>
      <c r="N10" s="469"/>
      <c r="O10" s="469"/>
      <c r="P10" s="469"/>
      <c r="Q10" s="469"/>
      <c r="R10" s="469"/>
      <c r="S10" s="469"/>
      <c r="T10" s="469"/>
      <c r="U10" s="469"/>
      <c r="V10" s="469"/>
      <c r="W10" s="469"/>
      <c r="X10" s="469"/>
      <c r="Y10" s="469"/>
      <c r="Z10" s="469"/>
      <c r="AA10" s="469"/>
      <c r="AB10" s="469"/>
      <c r="AC10" s="469"/>
      <c r="AD10" s="469"/>
      <c r="AE10" s="512" t="s">
        <v>227</v>
      </c>
      <c r="AF10" s="513">
        <f t="shared" si="5"/>
        <v>0</v>
      </c>
      <c r="AG10" s="513">
        <f t="shared" si="6"/>
        <v>0</v>
      </c>
      <c r="AH10" s="514">
        <f t="shared" si="7"/>
        <v>0</v>
      </c>
      <c r="AI10" s="503"/>
      <c r="AJ10" s="458">
        <v>0.93</v>
      </c>
      <c r="AK10" s="458">
        <f t="shared" si="9"/>
        <v>0</v>
      </c>
      <c r="AL10" s="515"/>
      <c r="AM10" s="469">
        <f t="shared" ref="AM10:BA10" si="11">$I10*N10</f>
        <v>0</v>
      </c>
      <c r="AN10" s="469">
        <f t="shared" si="11"/>
        <v>0</v>
      </c>
      <c r="AO10" s="469">
        <f t="shared" si="11"/>
        <v>0</v>
      </c>
      <c r="AP10" s="469">
        <f t="shared" si="11"/>
        <v>0</v>
      </c>
      <c r="AQ10" s="469">
        <f t="shared" si="11"/>
        <v>0</v>
      </c>
      <c r="AR10" s="469">
        <f t="shared" si="11"/>
        <v>0</v>
      </c>
      <c r="AS10" s="469">
        <f t="shared" si="11"/>
        <v>0</v>
      </c>
      <c r="AT10" s="469">
        <f t="shared" si="11"/>
        <v>0</v>
      </c>
      <c r="AU10" s="469">
        <f t="shared" si="11"/>
        <v>0</v>
      </c>
      <c r="AV10" s="469">
        <f t="shared" si="11"/>
        <v>0</v>
      </c>
      <c r="AW10" s="469">
        <f t="shared" si="11"/>
        <v>0</v>
      </c>
      <c r="AX10" s="469">
        <f t="shared" si="11"/>
        <v>0</v>
      </c>
      <c r="AY10" s="469">
        <f t="shared" si="11"/>
        <v>0</v>
      </c>
      <c r="AZ10" s="469">
        <f t="shared" si="11"/>
        <v>0</v>
      </c>
      <c r="BA10" s="469">
        <f t="shared" si="11"/>
        <v>0</v>
      </c>
      <c r="BB10" s="362"/>
      <c r="BC10" s="362"/>
      <c r="BD10" s="362"/>
      <c r="BE10" s="362"/>
      <c r="BF10" s="362"/>
      <c r="BG10" s="362"/>
      <c r="BH10" s="362"/>
      <c r="BI10" s="362"/>
      <c r="BJ10" s="362"/>
      <c r="BK10" s="362"/>
      <c r="BL10" s="362"/>
    </row>
    <row r="11" ht="12.75" hidden="1" customHeight="1">
      <c r="A11" s="462"/>
      <c r="B11" s="516"/>
      <c r="C11" s="517"/>
      <c r="D11" s="518" t="s">
        <v>144</v>
      </c>
      <c r="E11" s="519"/>
      <c r="F11" s="383"/>
      <c r="G11" s="520" t="s">
        <v>240</v>
      </c>
      <c r="H11" s="518"/>
      <c r="I11" s="521">
        <v>1.0</v>
      </c>
      <c r="J11" s="482" t="s">
        <v>151</v>
      </c>
      <c r="K11" s="518"/>
      <c r="L11" s="522">
        <v>28.0</v>
      </c>
      <c r="M11" s="523">
        <v>120.0</v>
      </c>
      <c r="N11" s="524"/>
      <c r="O11" s="525"/>
      <c r="P11" s="487"/>
      <c r="Q11" s="488"/>
      <c r="R11" s="489"/>
      <c r="S11" s="490"/>
      <c r="T11" s="526"/>
      <c r="U11" s="527"/>
      <c r="V11" s="528"/>
      <c r="W11" s="494"/>
      <c r="X11" s="495"/>
      <c r="Y11" s="496"/>
      <c r="Z11" s="529"/>
      <c r="AA11" s="529"/>
      <c r="AB11" s="529"/>
      <c r="AC11" s="300"/>
      <c r="AD11" s="300"/>
      <c r="AE11" s="500" t="s">
        <v>227</v>
      </c>
      <c r="AF11" s="513">
        <f t="shared" si="5"/>
        <v>0</v>
      </c>
      <c r="AG11" s="513">
        <f t="shared" si="6"/>
        <v>0</v>
      </c>
      <c r="AH11" s="514">
        <f t="shared" si="7"/>
        <v>0</v>
      </c>
      <c r="AI11" s="503"/>
      <c r="AJ11" s="530"/>
      <c r="AK11" s="531">
        <v>0.5</v>
      </c>
      <c r="AL11" s="532"/>
      <c r="AM11" s="469">
        <f t="shared" ref="AM11:BA11" si="12">$I11*N11</f>
        <v>0</v>
      </c>
      <c r="AN11" s="469">
        <f t="shared" si="12"/>
        <v>0</v>
      </c>
      <c r="AO11" s="469">
        <f t="shared" si="12"/>
        <v>0</v>
      </c>
      <c r="AP11" s="469">
        <f t="shared" si="12"/>
        <v>0</v>
      </c>
      <c r="AQ11" s="469">
        <f t="shared" si="12"/>
        <v>0</v>
      </c>
      <c r="AR11" s="469">
        <f t="shared" si="12"/>
        <v>0</v>
      </c>
      <c r="AS11" s="469">
        <f t="shared" si="12"/>
        <v>0</v>
      </c>
      <c r="AT11" s="469">
        <f t="shared" si="12"/>
        <v>0</v>
      </c>
      <c r="AU11" s="469">
        <f t="shared" si="12"/>
        <v>0</v>
      </c>
      <c r="AV11" s="469">
        <f t="shared" si="12"/>
        <v>0</v>
      </c>
      <c r="AW11" s="469">
        <f t="shared" si="12"/>
        <v>0</v>
      </c>
      <c r="AX11" s="469">
        <f t="shared" si="12"/>
        <v>0</v>
      </c>
      <c r="AY11" s="469">
        <f t="shared" si="12"/>
        <v>0</v>
      </c>
      <c r="AZ11" s="469">
        <f t="shared" si="12"/>
        <v>0</v>
      </c>
      <c r="BA11" s="469">
        <f t="shared" si="12"/>
        <v>0</v>
      </c>
      <c r="BB11" s="300"/>
      <c r="BC11" s="300"/>
      <c r="BD11" s="300"/>
      <c r="BE11" s="300"/>
      <c r="BF11" s="300"/>
      <c r="BG11" s="300"/>
      <c r="BH11" s="300"/>
      <c r="BI11" s="300"/>
      <c r="BJ11" s="300"/>
      <c r="BK11" s="300"/>
      <c r="BL11" s="300"/>
    </row>
    <row r="12" ht="12.75" hidden="1" customHeight="1">
      <c r="A12" s="462"/>
      <c r="B12" s="516"/>
      <c r="C12" s="517"/>
      <c r="D12" s="518" t="s">
        <v>144</v>
      </c>
      <c r="E12" s="519"/>
      <c r="F12" s="383"/>
      <c r="G12" s="520" t="s">
        <v>241</v>
      </c>
      <c r="H12" s="518"/>
      <c r="I12" s="521">
        <v>1.0</v>
      </c>
      <c r="J12" s="482" t="s">
        <v>151</v>
      </c>
      <c r="K12" s="518"/>
      <c r="L12" s="522">
        <v>42.0</v>
      </c>
      <c r="M12" s="523">
        <v>168.0</v>
      </c>
      <c r="N12" s="524"/>
      <c r="O12" s="525"/>
      <c r="P12" s="487"/>
      <c r="Q12" s="488"/>
      <c r="R12" s="489"/>
      <c r="S12" s="490"/>
      <c r="T12" s="526"/>
      <c r="U12" s="527"/>
      <c r="V12" s="528"/>
      <c r="W12" s="494"/>
      <c r="X12" s="495"/>
      <c r="Y12" s="496"/>
      <c r="Z12" s="529"/>
      <c r="AA12" s="529"/>
      <c r="AB12" s="529"/>
      <c r="AC12" s="300"/>
      <c r="AD12" s="300"/>
      <c r="AE12" s="500" t="s">
        <v>227</v>
      </c>
      <c r="AF12" s="513">
        <f t="shared" si="5"/>
        <v>0</v>
      </c>
      <c r="AG12" s="513">
        <f t="shared" si="6"/>
        <v>0</v>
      </c>
      <c r="AH12" s="514">
        <f t="shared" si="7"/>
        <v>0</v>
      </c>
      <c r="AI12" s="503"/>
      <c r="AJ12" s="530"/>
      <c r="AK12" s="531">
        <v>1.0</v>
      </c>
      <c r="AL12" s="532"/>
      <c r="AM12" s="469">
        <f t="shared" ref="AM12:BA12" si="13">$I12*N12</f>
        <v>0</v>
      </c>
      <c r="AN12" s="469">
        <f t="shared" si="13"/>
        <v>0</v>
      </c>
      <c r="AO12" s="469">
        <f t="shared" si="13"/>
        <v>0</v>
      </c>
      <c r="AP12" s="469">
        <f t="shared" si="13"/>
        <v>0</v>
      </c>
      <c r="AQ12" s="469">
        <f t="shared" si="13"/>
        <v>0</v>
      </c>
      <c r="AR12" s="469">
        <f t="shared" si="13"/>
        <v>0</v>
      </c>
      <c r="AS12" s="469">
        <f t="shared" si="13"/>
        <v>0</v>
      </c>
      <c r="AT12" s="469">
        <f t="shared" si="13"/>
        <v>0</v>
      </c>
      <c r="AU12" s="469">
        <f t="shared" si="13"/>
        <v>0</v>
      </c>
      <c r="AV12" s="469">
        <f t="shared" si="13"/>
        <v>0</v>
      </c>
      <c r="AW12" s="469">
        <f t="shared" si="13"/>
        <v>0</v>
      </c>
      <c r="AX12" s="469">
        <f t="shared" si="13"/>
        <v>0</v>
      </c>
      <c r="AY12" s="469">
        <f t="shared" si="13"/>
        <v>0</v>
      </c>
      <c r="AZ12" s="469">
        <f t="shared" si="13"/>
        <v>0</v>
      </c>
      <c r="BA12" s="469">
        <f t="shared" si="13"/>
        <v>0</v>
      </c>
      <c r="BB12" s="300"/>
      <c r="BC12" s="300"/>
      <c r="BD12" s="300"/>
      <c r="BE12" s="300"/>
      <c r="BF12" s="300"/>
      <c r="BG12" s="300"/>
      <c r="BH12" s="300"/>
      <c r="BI12" s="300"/>
      <c r="BJ12" s="300"/>
      <c r="BK12" s="300"/>
      <c r="BL12" s="300"/>
    </row>
    <row r="13" ht="12.75" hidden="1" customHeight="1">
      <c r="A13" s="462"/>
      <c r="B13" s="516"/>
      <c r="C13" s="517"/>
      <c r="D13" s="518" t="s">
        <v>144</v>
      </c>
      <c r="E13" s="519"/>
      <c r="F13" s="383"/>
      <c r="G13" s="520" t="s">
        <v>242</v>
      </c>
      <c r="H13" s="518"/>
      <c r="I13" s="521">
        <v>1.0</v>
      </c>
      <c r="J13" s="482" t="s">
        <v>151</v>
      </c>
      <c r="K13" s="518"/>
      <c r="L13" s="522">
        <v>42.0</v>
      </c>
      <c r="M13" s="523">
        <v>168.0</v>
      </c>
      <c r="N13" s="524"/>
      <c r="O13" s="525"/>
      <c r="P13" s="487"/>
      <c r="Q13" s="488"/>
      <c r="R13" s="489"/>
      <c r="S13" s="490"/>
      <c r="T13" s="526"/>
      <c r="U13" s="527"/>
      <c r="V13" s="528"/>
      <c r="W13" s="494"/>
      <c r="X13" s="495"/>
      <c r="Y13" s="496"/>
      <c r="Z13" s="529"/>
      <c r="AA13" s="529"/>
      <c r="AB13" s="529"/>
      <c r="AC13" s="300"/>
      <c r="AD13" s="300"/>
      <c r="AE13" s="500" t="s">
        <v>227</v>
      </c>
      <c r="AF13" s="513">
        <f t="shared" si="5"/>
        <v>0</v>
      </c>
      <c r="AG13" s="513">
        <f t="shared" si="6"/>
        <v>0</v>
      </c>
      <c r="AH13" s="514">
        <f t="shared" si="7"/>
        <v>0</v>
      </c>
      <c r="AI13" s="503"/>
      <c r="AJ13" s="530"/>
      <c r="AK13" s="531">
        <v>1.0</v>
      </c>
      <c r="AL13" s="532"/>
      <c r="AM13" s="469">
        <f t="shared" ref="AM13:BA13" si="14">$I13*N13</f>
        <v>0</v>
      </c>
      <c r="AN13" s="469">
        <f t="shared" si="14"/>
        <v>0</v>
      </c>
      <c r="AO13" s="469">
        <f t="shared" si="14"/>
        <v>0</v>
      </c>
      <c r="AP13" s="469">
        <f t="shared" si="14"/>
        <v>0</v>
      </c>
      <c r="AQ13" s="469">
        <f t="shared" si="14"/>
        <v>0</v>
      </c>
      <c r="AR13" s="469">
        <f t="shared" si="14"/>
        <v>0</v>
      </c>
      <c r="AS13" s="469">
        <f t="shared" si="14"/>
        <v>0</v>
      </c>
      <c r="AT13" s="469">
        <f t="shared" si="14"/>
        <v>0</v>
      </c>
      <c r="AU13" s="469">
        <f t="shared" si="14"/>
        <v>0</v>
      </c>
      <c r="AV13" s="469">
        <f t="shared" si="14"/>
        <v>0</v>
      </c>
      <c r="AW13" s="469">
        <f t="shared" si="14"/>
        <v>0</v>
      </c>
      <c r="AX13" s="469">
        <f t="shared" si="14"/>
        <v>0</v>
      </c>
      <c r="AY13" s="469">
        <f t="shared" si="14"/>
        <v>0</v>
      </c>
      <c r="AZ13" s="469">
        <f t="shared" si="14"/>
        <v>0</v>
      </c>
      <c r="BA13" s="469">
        <f t="shared" si="14"/>
        <v>0</v>
      </c>
      <c r="BB13" s="300"/>
      <c r="BC13" s="300"/>
      <c r="BD13" s="300"/>
      <c r="BE13" s="300"/>
      <c r="BF13" s="300"/>
      <c r="BG13" s="300"/>
      <c r="BH13" s="300"/>
      <c r="BI13" s="300"/>
      <c r="BJ13" s="300"/>
      <c r="BK13" s="300"/>
      <c r="BL13" s="300"/>
    </row>
    <row r="14" ht="12.75" hidden="1" customHeight="1">
      <c r="A14" s="462"/>
      <c r="B14" s="516"/>
      <c r="C14" s="517"/>
      <c r="D14" s="518" t="s">
        <v>144</v>
      </c>
      <c r="E14" s="519"/>
      <c r="F14" s="383"/>
      <c r="G14" s="520" t="s">
        <v>243</v>
      </c>
      <c r="H14" s="518"/>
      <c r="I14" s="521">
        <v>1.0</v>
      </c>
      <c r="J14" s="482" t="s">
        <v>151</v>
      </c>
      <c r="K14" s="518"/>
      <c r="L14" s="522">
        <v>54.0</v>
      </c>
      <c r="M14" s="523">
        <v>220.0</v>
      </c>
      <c r="N14" s="524"/>
      <c r="O14" s="525"/>
      <c r="P14" s="487"/>
      <c r="Q14" s="488"/>
      <c r="R14" s="489"/>
      <c r="S14" s="490"/>
      <c r="T14" s="526"/>
      <c r="U14" s="527"/>
      <c r="V14" s="528"/>
      <c r="W14" s="494"/>
      <c r="X14" s="495"/>
      <c r="Y14" s="496"/>
      <c r="Z14" s="529"/>
      <c r="AA14" s="529"/>
      <c r="AB14" s="529"/>
      <c r="AC14" s="300"/>
      <c r="AD14" s="300"/>
      <c r="AE14" s="500" t="s">
        <v>227</v>
      </c>
      <c r="AF14" s="513">
        <f t="shared" si="5"/>
        <v>0</v>
      </c>
      <c r="AG14" s="513">
        <f t="shared" si="6"/>
        <v>0</v>
      </c>
      <c r="AH14" s="514">
        <f t="shared" si="7"/>
        <v>0</v>
      </c>
      <c r="AI14" s="503"/>
      <c r="AJ14" s="530"/>
      <c r="AK14" s="531">
        <v>1.3</v>
      </c>
      <c r="AL14" s="532"/>
      <c r="AM14" s="469">
        <f t="shared" ref="AM14:BA14" si="15">$I14*N14</f>
        <v>0</v>
      </c>
      <c r="AN14" s="469">
        <f t="shared" si="15"/>
        <v>0</v>
      </c>
      <c r="AO14" s="469">
        <f t="shared" si="15"/>
        <v>0</v>
      </c>
      <c r="AP14" s="469">
        <f t="shared" si="15"/>
        <v>0</v>
      </c>
      <c r="AQ14" s="469">
        <f t="shared" si="15"/>
        <v>0</v>
      </c>
      <c r="AR14" s="469">
        <f t="shared" si="15"/>
        <v>0</v>
      </c>
      <c r="AS14" s="469">
        <f t="shared" si="15"/>
        <v>0</v>
      </c>
      <c r="AT14" s="469">
        <f t="shared" si="15"/>
        <v>0</v>
      </c>
      <c r="AU14" s="469">
        <f t="shared" si="15"/>
        <v>0</v>
      </c>
      <c r="AV14" s="469">
        <f t="shared" si="15"/>
        <v>0</v>
      </c>
      <c r="AW14" s="469">
        <f t="shared" si="15"/>
        <v>0</v>
      </c>
      <c r="AX14" s="469">
        <f t="shared" si="15"/>
        <v>0</v>
      </c>
      <c r="AY14" s="469">
        <f t="shared" si="15"/>
        <v>0</v>
      </c>
      <c r="AZ14" s="469">
        <f t="shared" si="15"/>
        <v>0</v>
      </c>
      <c r="BA14" s="469">
        <f t="shared" si="15"/>
        <v>0</v>
      </c>
      <c r="BB14" s="300"/>
      <c r="BC14" s="300"/>
      <c r="BD14" s="300"/>
      <c r="BE14" s="300"/>
      <c r="BF14" s="300"/>
      <c r="BG14" s="300"/>
      <c r="BH14" s="300"/>
      <c r="BI14" s="300"/>
      <c r="BJ14" s="300"/>
      <c r="BK14" s="300"/>
      <c r="BL14" s="300"/>
    </row>
    <row r="15" ht="12.0" hidden="1" customHeight="1">
      <c r="A15" s="462"/>
      <c r="B15" s="533" t="s">
        <v>244</v>
      </c>
      <c r="C15" s="534" t="s">
        <v>245</v>
      </c>
      <c r="D15" s="533" t="s">
        <v>144</v>
      </c>
      <c r="E15" s="535"/>
      <c r="F15" s="536" t="s">
        <v>230</v>
      </c>
      <c r="G15" s="537" t="s">
        <v>246</v>
      </c>
      <c r="H15" s="533" t="s">
        <v>232</v>
      </c>
      <c r="I15" s="538">
        <v>1.0</v>
      </c>
      <c r="J15" s="482" t="s">
        <v>151</v>
      </c>
      <c r="K15" s="533" t="s">
        <v>247</v>
      </c>
      <c r="L15" s="538">
        <v>33.0</v>
      </c>
      <c r="M15" s="539">
        <v>131.0</v>
      </c>
      <c r="N15" s="469"/>
      <c r="O15" s="469"/>
      <c r="P15" s="469"/>
      <c r="Q15" s="469"/>
      <c r="R15" s="469"/>
      <c r="S15" s="469"/>
      <c r="T15" s="469"/>
      <c r="U15" s="469"/>
      <c r="V15" s="469"/>
      <c r="W15" s="469"/>
      <c r="X15" s="469"/>
      <c r="Y15" s="469"/>
      <c r="Z15" s="469"/>
      <c r="AA15" s="469"/>
      <c r="AB15" s="469"/>
      <c r="AC15" s="469"/>
      <c r="AD15" s="469"/>
      <c r="AE15" s="512" t="s">
        <v>227</v>
      </c>
      <c r="AF15" s="513">
        <f t="shared" si="5"/>
        <v>0</v>
      </c>
      <c r="AG15" s="513">
        <f t="shared" si="6"/>
        <v>0</v>
      </c>
      <c r="AH15" s="514">
        <f t="shared" si="7"/>
        <v>0</v>
      </c>
      <c r="AI15" s="503"/>
      <c r="AJ15" s="458">
        <v>0.92</v>
      </c>
      <c r="AK15" s="458">
        <f t="shared" ref="AK15:AK17" si="17">AJ15*AG15</f>
        <v>0</v>
      </c>
      <c r="AL15" s="515"/>
      <c r="AM15" s="469">
        <f t="shared" ref="AM15:BA15" si="16">$I15*N15</f>
        <v>0</v>
      </c>
      <c r="AN15" s="469">
        <f t="shared" si="16"/>
        <v>0</v>
      </c>
      <c r="AO15" s="469">
        <f t="shared" si="16"/>
        <v>0</v>
      </c>
      <c r="AP15" s="469">
        <f t="shared" si="16"/>
        <v>0</v>
      </c>
      <c r="AQ15" s="469">
        <f t="shared" si="16"/>
        <v>0</v>
      </c>
      <c r="AR15" s="469">
        <f t="shared" si="16"/>
        <v>0</v>
      </c>
      <c r="AS15" s="469">
        <f t="shared" si="16"/>
        <v>0</v>
      </c>
      <c r="AT15" s="469">
        <f t="shared" si="16"/>
        <v>0</v>
      </c>
      <c r="AU15" s="469">
        <f t="shared" si="16"/>
        <v>0</v>
      </c>
      <c r="AV15" s="469">
        <f t="shared" si="16"/>
        <v>0</v>
      </c>
      <c r="AW15" s="469">
        <f t="shared" si="16"/>
        <v>0</v>
      </c>
      <c r="AX15" s="469">
        <f t="shared" si="16"/>
        <v>0</v>
      </c>
      <c r="AY15" s="469">
        <f t="shared" si="16"/>
        <v>0</v>
      </c>
      <c r="AZ15" s="469">
        <f t="shared" si="16"/>
        <v>0</v>
      </c>
      <c r="BA15" s="469">
        <f t="shared" si="16"/>
        <v>0</v>
      </c>
      <c r="BB15" s="362"/>
      <c r="BC15" s="362"/>
      <c r="BD15" s="362"/>
      <c r="BE15" s="362"/>
      <c r="BF15" s="362"/>
      <c r="BG15" s="362"/>
      <c r="BH15" s="362"/>
      <c r="BI15" s="362"/>
      <c r="BJ15" s="362"/>
      <c r="BK15" s="362"/>
      <c r="BL15" s="362"/>
    </row>
    <row r="16" ht="12.0" hidden="1" customHeight="1">
      <c r="A16" s="462"/>
      <c r="B16" s="533" t="s">
        <v>248</v>
      </c>
      <c r="C16" s="534" t="s">
        <v>249</v>
      </c>
      <c r="D16" s="533" t="s">
        <v>144</v>
      </c>
      <c r="E16" s="535"/>
      <c r="F16" s="536" t="s">
        <v>230</v>
      </c>
      <c r="G16" s="537" t="s">
        <v>250</v>
      </c>
      <c r="H16" s="533" t="s">
        <v>251</v>
      </c>
      <c r="I16" s="538">
        <v>1.0</v>
      </c>
      <c r="J16" s="482" t="s">
        <v>151</v>
      </c>
      <c r="K16" s="533" t="s">
        <v>247</v>
      </c>
      <c r="L16" s="538">
        <v>36.0</v>
      </c>
      <c r="M16" s="539">
        <v>131.0</v>
      </c>
      <c r="N16" s="469"/>
      <c r="O16" s="469"/>
      <c r="P16" s="469"/>
      <c r="Q16" s="469"/>
      <c r="R16" s="469"/>
      <c r="S16" s="469"/>
      <c r="T16" s="469"/>
      <c r="U16" s="469"/>
      <c r="V16" s="469"/>
      <c r="W16" s="469"/>
      <c r="X16" s="469"/>
      <c r="Y16" s="469"/>
      <c r="Z16" s="469"/>
      <c r="AA16" s="469"/>
      <c r="AB16" s="469"/>
      <c r="AC16" s="469"/>
      <c r="AD16" s="469"/>
      <c r="AE16" s="512" t="s">
        <v>227</v>
      </c>
      <c r="AF16" s="513">
        <f t="shared" si="5"/>
        <v>0</v>
      </c>
      <c r="AG16" s="513">
        <f t="shared" si="6"/>
        <v>0</v>
      </c>
      <c r="AH16" s="514">
        <f t="shared" si="7"/>
        <v>0</v>
      </c>
      <c r="AI16" s="503"/>
      <c r="AJ16" s="458">
        <v>1.0</v>
      </c>
      <c r="AK16" s="458">
        <f t="shared" si="17"/>
        <v>0</v>
      </c>
      <c r="AL16" s="515"/>
      <c r="AM16" s="469">
        <f t="shared" ref="AM16:BA16" si="18">$I16*N16</f>
        <v>0</v>
      </c>
      <c r="AN16" s="469">
        <f t="shared" si="18"/>
        <v>0</v>
      </c>
      <c r="AO16" s="469">
        <f t="shared" si="18"/>
        <v>0</v>
      </c>
      <c r="AP16" s="469">
        <f t="shared" si="18"/>
        <v>0</v>
      </c>
      <c r="AQ16" s="469">
        <f t="shared" si="18"/>
        <v>0</v>
      </c>
      <c r="AR16" s="469">
        <f t="shared" si="18"/>
        <v>0</v>
      </c>
      <c r="AS16" s="469">
        <f t="shared" si="18"/>
        <v>0</v>
      </c>
      <c r="AT16" s="469">
        <f t="shared" si="18"/>
        <v>0</v>
      </c>
      <c r="AU16" s="469">
        <f t="shared" si="18"/>
        <v>0</v>
      </c>
      <c r="AV16" s="469">
        <f t="shared" si="18"/>
        <v>0</v>
      </c>
      <c r="AW16" s="469">
        <f t="shared" si="18"/>
        <v>0</v>
      </c>
      <c r="AX16" s="469">
        <f t="shared" si="18"/>
        <v>0</v>
      </c>
      <c r="AY16" s="469">
        <f t="shared" si="18"/>
        <v>0</v>
      </c>
      <c r="AZ16" s="469">
        <f t="shared" si="18"/>
        <v>0</v>
      </c>
      <c r="BA16" s="469">
        <f t="shared" si="18"/>
        <v>0</v>
      </c>
      <c r="BB16" s="362"/>
      <c r="BC16" s="362"/>
      <c r="BD16" s="362"/>
      <c r="BE16" s="362"/>
      <c r="BF16" s="362"/>
      <c r="BG16" s="362"/>
      <c r="BH16" s="362"/>
      <c r="BI16" s="362"/>
      <c r="BJ16" s="362"/>
      <c r="BK16" s="362"/>
      <c r="BL16" s="362"/>
    </row>
    <row r="17" ht="12.0" hidden="1" customHeight="1">
      <c r="A17" s="540"/>
      <c r="B17" s="533" t="s">
        <v>252</v>
      </c>
      <c r="C17" s="534" t="s">
        <v>253</v>
      </c>
      <c r="D17" s="533" t="s">
        <v>144</v>
      </c>
      <c r="E17" s="535"/>
      <c r="F17" s="536" t="s">
        <v>230</v>
      </c>
      <c r="G17" s="537" t="s">
        <v>254</v>
      </c>
      <c r="H17" s="533" t="s">
        <v>251</v>
      </c>
      <c r="I17" s="538">
        <v>1.0</v>
      </c>
      <c r="J17" s="482" t="s">
        <v>151</v>
      </c>
      <c r="K17" s="533" t="s">
        <v>247</v>
      </c>
      <c r="L17" s="538">
        <v>37.0</v>
      </c>
      <c r="M17" s="539">
        <v>131.0</v>
      </c>
      <c r="N17" s="469"/>
      <c r="O17" s="469"/>
      <c r="P17" s="469"/>
      <c r="Q17" s="469"/>
      <c r="R17" s="469"/>
      <c r="S17" s="469"/>
      <c r="T17" s="469"/>
      <c r="U17" s="469"/>
      <c r="V17" s="469"/>
      <c r="W17" s="469"/>
      <c r="X17" s="469"/>
      <c r="Y17" s="469"/>
      <c r="Z17" s="469"/>
      <c r="AA17" s="469"/>
      <c r="AB17" s="469"/>
      <c r="AC17" s="469"/>
      <c r="AD17" s="469"/>
      <c r="AE17" s="541" t="s">
        <v>227</v>
      </c>
      <c r="AF17" s="542">
        <f t="shared" si="5"/>
        <v>0</v>
      </c>
      <c r="AG17" s="542">
        <f t="shared" si="6"/>
        <v>0</v>
      </c>
      <c r="AH17" s="543">
        <f t="shared" si="7"/>
        <v>0</v>
      </c>
      <c r="AI17" s="544"/>
      <c r="AJ17" s="545">
        <v>0.97</v>
      </c>
      <c r="AK17" s="545">
        <f t="shared" si="17"/>
        <v>0</v>
      </c>
      <c r="AL17" s="546"/>
      <c r="AM17" s="469">
        <f t="shared" ref="AM17:BA17" si="19">$I17*N17</f>
        <v>0</v>
      </c>
      <c r="AN17" s="469">
        <f t="shared" si="19"/>
        <v>0</v>
      </c>
      <c r="AO17" s="469">
        <f t="shared" si="19"/>
        <v>0</v>
      </c>
      <c r="AP17" s="469">
        <f t="shared" si="19"/>
        <v>0</v>
      </c>
      <c r="AQ17" s="469">
        <f t="shared" si="19"/>
        <v>0</v>
      </c>
      <c r="AR17" s="469">
        <f t="shared" si="19"/>
        <v>0</v>
      </c>
      <c r="AS17" s="469">
        <f t="shared" si="19"/>
        <v>0</v>
      </c>
      <c r="AT17" s="469">
        <f t="shared" si="19"/>
        <v>0</v>
      </c>
      <c r="AU17" s="469">
        <f t="shared" si="19"/>
        <v>0</v>
      </c>
      <c r="AV17" s="469">
        <f t="shared" si="19"/>
        <v>0</v>
      </c>
      <c r="AW17" s="469">
        <f t="shared" si="19"/>
        <v>0</v>
      </c>
      <c r="AX17" s="469">
        <f t="shared" si="19"/>
        <v>0</v>
      </c>
      <c r="AY17" s="469">
        <f t="shared" si="19"/>
        <v>0</v>
      </c>
      <c r="AZ17" s="469">
        <f t="shared" si="19"/>
        <v>0</v>
      </c>
      <c r="BA17" s="469">
        <f t="shared" si="19"/>
        <v>0</v>
      </c>
      <c r="BB17" s="547"/>
      <c r="BC17" s="362"/>
      <c r="BD17" s="362"/>
      <c r="BE17" s="362"/>
      <c r="BF17" s="362"/>
      <c r="BG17" s="362"/>
      <c r="BH17" s="362"/>
      <c r="BI17" s="362"/>
      <c r="BJ17" s="362"/>
      <c r="BK17" s="362"/>
      <c r="BL17" s="362"/>
    </row>
    <row r="18" ht="12.75" hidden="1" customHeight="1">
      <c r="A18" s="462"/>
      <c r="B18" s="516"/>
      <c r="C18" s="517"/>
      <c r="D18" s="518" t="s">
        <v>144</v>
      </c>
      <c r="E18" s="519"/>
      <c r="F18" s="383"/>
      <c r="G18" s="520" t="s">
        <v>255</v>
      </c>
      <c r="H18" s="518"/>
      <c r="I18" s="521">
        <v>1.0</v>
      </c>
      <c r="J18" s="482" t="s">
        <v>151</v>
      </c>
      <c r="K18" s="518"/>
      <c r="L18" s="522">
        <v>43.0</v>
      </c>
      <c r="M18" s="523">
        <v>168.0</v>
      </c>
      <c r="N18" s="524"/>
      <c r="O18" s="525"/>
      <c r="P18" s="487"/>
      <c r="Q18" s="488"/>
      <c r="R18" s="489"/>
      <c r="S18" s="490"/>
      <c r="T18" s="526"/>
      <c r="U18" s="527"/>
      <c r="V18" s="528"/>
      <c r="W18" s="494"/>
      <c r="X18" s="495"/>
      <c r="Y18" s="496"/>
      <c r="Z18" s="529"/>
      <c r="AA18" s="529"/>
      <c r="AB18" s="529"/>
      <c r="AC18" s="300"/>
      <c r="AD18" s="300"/>
      <c r="AE18" s="500" t="s">
        <v>227</v>
      </c>
      <c r="AF18" s="513">
        <f t="shared" si="5"/>
        <v>0</v>
      </c>
      <c r="AG18" s="513">
        <f t="shared" si="6"/>
        <v>0</v>
      </c>
      <c r="AH18" s="514">
        <f t="shared" si="7"/>
        <v>0</v>
      </c>
      <c r="AI18" s="503"/>
      <c r="AJ18" s="530"/>
      <c r="AK18" s="531">
        <v>1.5</v>
      </c>
      <c r="AL18" s="532"/>
      <c r="AM18" s="469">
        <f t="shared" ref="AM18:BA18" si="20">$I18*N18</f>
        <v>0</v>
      </c>
      <c r="AN18" s="469">
        <f t="shared" si="20"/>
        <v>0</v>
      </c>
      <c r="AO18" s="469">
        <f t="shared" si="20"/>
        <v>0</v>
      </c>
      <c r="AP18" s="469">
        <f t="shared" si="20"/>
        <v>0</v>
      </c>
      <c r="AQ18" s="469">
        <f t="shared" si="20"/>
        <v>0</v>
      </c>
      <c r="AR18" s="469">
        <f t="shared" si="20"/>
        <v>0</v>
      </c>
      <c r="AS18" s="469">
        <f t="shared" si="20"/>
        <v>0</v>
      </c>
      <c r="AT18" s="469">
        <f t="shared" si="20"/>
        <v>0</v>
      </c>
      <c r="AU18" s="469">
        <f t="shared" si="20"/>
        <v>0</v>
      </c>
      <c r="AV18" s="469">
        <f t="shared" si="20"/>
        <v>0</v>
      </c>
      <c r="AW18" s="469">
        <f t="shared" si="20"/>
        <v>0</v>
      </c>
      <c r="AX18" s="469">
        <f t="shared" si="20"/>
        <v>0</v>
      </c>
      <c r="AY18" s="469">
        <f t="shared" si="20"/>
        <v>0</v>
      </c>
      <c r="AZ18" s="469">
        <f t="shared" si="20"/>
        <v>0</v>
      </c>
      <c r="BA18" s="469">
        <f t="shared" si="20"/>
        <v>0</v>
      </c>
      <c r="BB18" s="300"/>
      <c r="BC18" s="300"/>
      <c r="BD18" s="300"/>
      <c r="BE18" s="300"/>
      <c r="BF18" s="300"/>
      <c r="BG18" s="300"/>
      <c r="BH18" s="300"/>
      <c r="BI18" s="300"/>
      <c r="BJ18" s="300"/>
      <c r="BK18" s="300"/>
      <c r="BL18" s="300"/>
    </row>
    <row r="19" ht="12.0" hidden="1" customHeight="1">
      <c r="A19" s="462"/>
      <c r="B19" s="505" t="s">
        <v>256</v>
      </c>
      <c r="C19" s="506" t="s">
        <v>257</v>
      </c>
      <c r="D19" s="505" t="s">
        <v>144</v>
      </c>
      <c r="E19" s="507"/>
      <c r="F19" s="508" t="s">
        <v>230</v>
      </c>
      <c r="G19" s="548" t="s">
        <v>258</v>
      </c>
      <c r="H19" s="505" t="s">
        <v>251</v>
      </c>
      <c r="I19" s="510">
        <v>1.0</v>
      </c>
      <c r="J19" s="482" t="s">
        <v>151</v>
      </c>
      <c r="K19" s="505" t="s">
        <v>259</v>
      </c>
      <c r="L19" s="510">
        <v>47.0</v>
      </c>
      <c r="M19" s="511">
        <v>139.0</v>
      </c>
      <c r="N19" s="469"/>
      <c r="O19" s="469"/>
      <c r="P19" s="469"/>
      <c r="Q19" s="469"/>
      <c r="R19" s="469"/>
      <c r="S19" s="469"/>
      <c r="T19" s="469"/>
      <c r="U19" s="469"/>
      <c r="V19" s="469"/>
      <c r="W19" s="469"/>
      <c r="X19" s="469"/>
      <c r="Y19" s="469"/>
      <c r="Z19" s="469"/>
      <c r="AA19" s="469"/>
      <c r="AB19" s="469"/>
      <c r="AC19" s="469"/>
      <c r="AD19" s="469"/>
      <c r="AE19" s="512" t="s">
        <v>227</v>
      </c>
      <c r="AF19" s="513">
        <f t="shared" si="5"/>
        <v>0</v>
      </c>
      <c r="AG19" s="513">
        <f t="shared" si="6"/>
        <v>0</v>
      </c>
      <c r="AH19" s="514">
        <f t="shared" si="7"/>
        <v>0</v>
      </c>
      <c r="AI19" s="503"/>
      <c r="AJ19" s="458">
        <v>1.14</v>
      </c>
      <c r="AK19" s="458">
        <f t="shared" ref="AK19:AK24" si="22">AJ19*AG19</f>
        <v>0</v>
      </c>
      <c r="AL19" s="515"/>
      <c r="AM19" s="469">
        <f t="shared" ref="AM19:BA19" si="21">$I19*N19</f>
        <v>0</v>
      </c>
      <c r="AN19" s="469">
        <f t="shared" si="21"/>
        <v>0</v>
      </c>
      <c r="AO19" s="469">
        <f t="shared" si="21"/>
        <v>0</v>
      </c>
      <c r="AP19" s="469">
        <f t="shared" si="21"/>
        <v>0</v>
      </c>
      <c r="AQ19" s="469">
        <f t="shared" si="21"/>
        <v>0</v>
      </c>
      <c r="AR19" s="469">
        <f t="shared" si="21"/>
        <v>0</v>
      </c>
      <c r="AS19" s="469">
        <f t="shared" si="21"/>
        <v>0</v>
      </c>
      <c r="AT19" s="469">
        <f t="shared" si="21"/>
        <v>0</v>
      </c>
      <c r="AU19" s="469">
        <f t="shared" si="21"/>
        <v>0</v>
      </c>
      <c r="AV19" s="469">
        <f t="shared" si="21"/>
        <v>0</v>
      </c>
      <c r="AW19" s="469">
        <f t="shared" si="21"/>
        <v>0</v>
      </c>
      <c r="AX19" s="469">
        <f t="shared" si="21"/>
        <v>0</v>
      </c>
      <c r="AY19" s="469">
        <f t="shared" si="21"/>
        <v>0</v>
      </c>
      <c r="AZ19" s="469">
        <f t="shared" si="21"/>
        <v>0</v>
      </c>
      <c r="BA19" s="469">
        <f t="shared" si="21"/>
        <v>0</v>
      </c>
      <c r="BB19" s="362"/>
      <c r="BC19" s="362"/>
      <c r="BD19" s="362"/>
      <c r="BE19" s="362"/>
      <c r="BF19" s="362"/>
      <c r="BG19" s="362"/>
      <c r="BH19" s="362"/>
      <c r="BI19" s="362"/>
      <c r="BJ19" s="362"/>
      <c r="BK19" s="362"/>
      <c r="BL19" s="362"/>
    </row>
    <row r="20" ht="12.0" hidden="1" customHeight="1">
      <c r="A20" s="462"/>
      <c r="B20" s="505" t="s">
        <v>260</v>
      </c>
      <c r="C20" s="506" t="s">
        <v>261</v>
      </c>
      <c r="D20" s="505" t="s">
        <v>144</v>
      </c>
      <c r="E20" s="507"/>
      <c r="F20" s="508">
        <v>19.0</v>
      </c>
      <c r="G20" s="548" t="s">
        <v>262</v>
      </c>
      <c r="H20" s="505" t="s">
        <v>251</v>
      </c>
      <c r="I20" s="510">
        <v>1.0</v>
      </c>
      <c r="J20" s="482" t="s">
        <v>151</v>
      </c>
      <c r="K20" s="505" t="s">
        <v>259</v>
      </c>
      <c r="L20" s="510">
        <v>40.0</v>
      </c>
      <c r="M20" s="511">
        <v>139.0</v>
      </c>
      <c r="N20" s="469"/>
      <c r="O20" s="469"/>
      <c r="P20" s="469"/>
      <c r="Q20" s="469"/>
      <c r="R20" s="469"/>
      <c r="S20" s="469"/>
      <c r="T20" s="469"/>
      <c r="U20" s="469"/>
      <c r="V20" s="469"/>
      <c r="W20" s="469"/>
      <c r="X20" s="469"/>
      <c r="Y20" s="469"/>
      <c r="Z20" s="469"/>
      <c r="AA20" s="469"/>
      <c r="AB20" s="469"/>
      <c r="AC20" s="469"/>
      <c r="AD20" s="469"/>
      <c r="AE20" s="512" t="s">
        <v>227</v>
      </c>
      <c r="AF20" s="513">
        <f t="shared" si="5"/>
        <v>0</v>
      </c>
      <c r="AG20" s="513">
        <f t="shared" si="6"/>
        <v>0</v>
      </c>
      <c r="AH20" s="514">
        <f t="shared" si="7"/>
        <v>0</v>
      </c>
      <c r="AI20" s="503"/>
      <c r="AJ20" s="458">
        <v>1.1</v>
      </c>
      <c r="AK20" s="458">
        <f t="shared" si="22"/>
        <v>0</v>
      </c>
      <c r="AL20" s="515"/>
      <c r="AM20" s="469">
        <f t="shared" ref="AM20:BA20" si="23">$I20*N20</f>
        <v>0</v>
      </c>
      <c r="AN20" s="469">
        <f t="shared" si="23"/>
        <v>0</v>
      </c>
      <c r="AO20" s="469">
        <f t="shared" si="23"/>
        <v>0</v>
      </c>
      <c r="AP20" s="469">
        <f t="shared" si="23"/>
        <v>0</v>
      </c>
      <c r="AQ20" s="469">
        <f t="shared" si="23"/>
        <v>0</v>
      </c>
      <c r="AR20" s="469">
        <f t="shared" si="23"/>
        <v>0</v>
      </c>
      <c r="AS20" s="469">
        <f t="shared" si="23"/>
        <v>0</v>
      </c>
      <c r="AT20" s="469">
        <f t="shared" si="23"/>
        <v>0</v>
      </c>
      <c r="AU20" s="469">
        <f t="shared" si="23"/>
        <v>0</v>
      </c>
      <c r="AV20" s="469">
        <f t="shared" si="23"/>
        <v>0</v>
      </c>
      <c r="AW20" s="469">
        <f t="shared" si="23"/>
        <v>0</v>
      </c>
      <c r="AX20" s="469">
        <f t="shared" si="23"/>
        <v>0</v>
      </c>
      <c r="AY20" s="469">
        <f t="shared" si="23"/>
        <v>0</v>
      </c>
      <c r="AZ20" s="469">
        <f t="shared" si="23"/>
        <v>0</v>
      </c>
      <c r="BA20" s="469">
        <f t="shared" si="23"/>
        <v>0</v>
      </c>
      <c r="BB20" s="362"/>
      <c r="BC20" s="362"/>
      <c r="BD20" s="362"/>
      <c r="BE20" s="362"/>
      <c r="BF20" s="362"/>
      <c r="BG20" s="362"/>
      <c r="BH20" s="362"/>
      <c r="BI20" s="362"/>
      <c r="BJ20" s="362"/>
      <c r="BK20" s="362"/>
      <c r="BL20" s="362"/>
    </row>
    <row r="21" ht="12.0" hidden="1" customHeight="1">
      <c r="A21" s="462"/>
      <c r="B21" s="505" t="s">
        <v>263</v>
      </c>
      <c r="C21" s="506" t="s">
        <v>264</v>
      </c>
      <c r="D21" s="505" t="s">
        <v>144</v>
      </c>
      <c r="E21" s="507"/>
      <c r="F21" s="508">
        <v>19.0</v>
      </c>
      <c r="G21" s="548" t="s">
        <v>265</v>
      </c>
      <c r="H21" s="505" t="s">
        <v>251</v>
      </c>
      <c r="I21" s="510">
        <v>1.0</v>
      </c>
      <c r="J21" s="482" t="s">
        <v>151</v>
      </c>
      <c r="K21" s="505" t="s">
        <v>259</v>
      </c>
      <c r="L21" s="510">
        <v>44.0</v>
      </c>
      <c r="M21" s="511">
        <v>139.0</v>
      </c>
      <c r="N21" s="469"/>
      <c r="O21" s="469"/>
      <c r="P21" s="469"/>
      <c r="Q21" s="469"/>
      <c r="R21" s="469"/>
      <c r="S21" s="469"/>
      <c r="T21" s="469"/>
      <c r="U21" s="469"/>
      <c r="V21" s="469"/>
      <c r="W21" s="469"/>
      <c r="X21" s="469"/>
      <c r="Y21" s="469"/>
      <c r="Z21" s="469"/>
      <c r="AA21" s="469"/>
      <c r="AB21" s="469"/>
      <c r="AC21" s="469"/>
      <c r="AD21" s="469"/>
      <c r="AE21" s="512" t="s">
        <v>227</v>
      </c>
      <c r="AF21" s="513">
        <f t="shared" si="5"/>
        <v>0</v>
      </c>
      <c r="AG21" s="513">
        <f t="shared" si="6"/>
        <v>0</v>
      </c>
      <c r="AH21" s="514">
        <f t="shared" si="7"/>
        <v>0</v>
      </c>
      <c r="AI21" s="503"/>
      <c r="AJ21" s="458">
        <v>1.08</v>
      </c>
      <c r="AK21" s="458">
        <f t="shared" si="22"/>
        <v>0</v>
      </c>
      <c r="AL21" s="515"/>
      <c r="AM21" s="469">
        <f t="shared" ref="AM21:BA21" si="24">$I21*N21</f>
        <v>0</v>
      </c>
      <c r="AN21" s="469">
        <f t="shared" si="24"/>
        <v>0</v>
      </c>
      <c r="AO21" s="469">
        <f t="shared" si="24"/>
        <v>0</v>
      </c>
      <c r="AP21" s="469">
        <f t="shared" si="24"/>
        <v>0</v>
      </c>
      <c r="AQ21" s="469">
        <f t="shared" si="24"/>
        <v>0</v>
      </c>
      <c r="AR21" s="469">
        <f t="shared" si="24"/>
        <v>0</v>
      </c>
      <c r="AS21" s="469">
        <f t="shared" si="24"/>
        <v>0</v>
      </c>
      <c r="AT21" s="469">
        <f t="shared" si="24"/>
        <v>0</v>
      </c>
      <c r="AU21" s="469">
        <f t="shared" si="24"/>
        <v>0</v>
      </c>
      <c r="AV21" s="469">
        <f t="shared" si="24"/>
        <v>0</v>
      </c>
      <c r="AW21" s="469">
        <f t="shared" si="24"/>
        <v>0</v>
      </c>
      <c r="AX21" s="469">
        <f t="shared" si="24"/>
        <v>0</v>
      </c>
      <c r="AY21" s="469">
        <f t="shared" si="24"/>
        <v>0</v>
      </c>
      <c r="AZ21" s="469">
        <f t="shared" si="24"/>
        <v>0</v>
      </c>
      <c r="BA21" s="469">
        <f t="shared" si="24"/>
        <v>0</v>
      </c>
      <c r="BB21" s="362"/>
      <c r="BC21" s="362"/>
      <c r="BD21" s="362"/>
      <c r="BE21" s="362"/>
      <c r="BF21" s="362"/>
      <c r="BG21" s="362"/>
      <c r="BH21" s="362"/>
      <c r="BI21" s="362"/>
      <c r="BJ21" s="362"/>
      <c r="BK21" s="362"/>
      <c r="BL21" s="362"/>
    </row>
    <row r="22" ht="12.0" hidden="1" customHeight="1">
      <c r="A22" s="462"/>
      <c r="B22" s="505" t="s">
        <v>266</v>
      </c>
      <c r="C22" s="506" t="s">
        <v>267</v>
      </c>
      <c r="D22" s="505" t="s">
        <v>144</v>
      </c>
      <c r="E22" s="507"/>
      <c r="F22" s="508" t="s">
        <v>230</v>
      </c>
      <c r="G22" s="548" t="s">
        <v>268</v>
      </c>
      <c r="H22" s="505" t="s">
        <v>251</v>
      </c>
      <c r="I22" s="510">
        <v>1.0</v>
      </c>
      <c r="J22" s="482" t="s">
        <v>151</v>
      </c>
      <c r="K22" s="505" t="s">
        <v>259</v>
      </c>
      <c r="L22" s="510">
        <v>39.0</v>
      </c>
      <c r="M22" s="511">
        <v>139.0</v>
      </c>
      <c r="N22" s="469"/>
      <c r="O22" s="469"/>
      <c r="P22" s="469"/>
      <c r="Q22" s="469"/>
      <c r="R22" s="469"/>
      <c r="S22" s="469"/>
      <c r="T22" s="469"/>
      <c r="U22" s="469"/>
      <c r="V22" s="469"/>
      <c r="W22" s="469"/>
      <c r="X22" s="469"/>
      <c r="Y22" s="469"/>
      <c r="Z22" s="469"/>
      <c r="AA22" s="469"/>
      <c r="AB22" s="469"/>
      <c r="AC22" s="469"/>
      <c r="AD22" s="469"/>
      <c r="AE22" s="512" t="s">
        <v>227</v>
      </c>
      <c r="AF22" s="513">
        <f t="shared" si="5"/>
        <v>0</v>
      </c>
      <c r="AG22" s="513">
        <f t="shared" si="6"/>
        <v>0</v>
      </c>
      <c r="AH22" s="514">
        <f t="shared" si="7"/>
        <v>0</v>
      </c>
      <c r="AI22" s="503"/>
      <c r="AJ22" s="458">
        <v>0.99</v>
      </c>
      <c r="AK22" s="458">
        <f t="shared" si="22"/>
        <v>0</v>
      </c>
      <c r="AL22" s="515"/>
      <c r="AM22" s="469">
        <f t="shared" ref="AM22:BA22" si="25">$I22*N22</f>
        <v>0</v>
      </c>
      <c r="AN22" s="469">
        <f t="shared" si="25"/>
        <v>0</v>
      </c>
      <c r="AO22" s="469">
        <f t="shared" si="25"/>
        <v>0</v>
      </c>
      <c r="AP22" s="469">
        <f t="shared" si="25"/>
        <v>0</v>
      </c>
      <c r="AQ22" s="469">
        <f t="shared" si="25"/>
        <v>0</v>
      </c>
      <c r="AR22" s="469">
        <f t="shared" si="25"/>
        <v>0</v>
      </c>
      <c r="AS22" s="469">
        <f t="shared" si="25"/>
        <v>0</v>
      </c>
      <c r="AT22" s="469">
        <f t="shared" si="25"/>
        <v>0</v>
      </c>
      <c r="AU22" s="469">
        <f t="shared" si="25"/>
        <v>0</v>
      </c>
      <c r="AV22" s="469">
        <f t="shared" si="25"/>
        <v>0</v>
      </c>
      <c r="AW22" s="469">
        <f t="shared" si="25"/>
        <v>0</v>
      </c>
      <c r="AX22" s="469">
        <f t="shared" si="25"/>
        <v>0</v>
      </c>
      <c r="AY22" s="469">
        <f t="shared" si="25"/>
        <v>0</v>
      </c>
      <c r="AZ22" s="469">
        <f t="shared" si="25"/>
        <v>0</v>
      </c>
      <c r="BA22" s="469">
        <f t="shared" si="25"/>
        <v>0</v>
      </c>
      <c r="BB22" s="362"/>
      <c r="BC22" s="362"/>
      <c r="BD22" s="362"/>
      <c r="BE22" s="362"/>
      <c r="BF22" s="362"/>
      <c r="BG22" s="362"/>
      <c r="BH22" s="362"/>
      <c r="BI22" s="362"/>
      <c r="BJ22" s="362"/>
      <c r="BK22" s="362"/>
      <c r="BL22" s="362"/>
    </row>
    <row r="23" ht="12.0" hidden="1" customHeight="1">
      <c r="A23" s="549"/>
      <c r="B23" s="550" t="s">
        <v>269</v>
      </c>
      <c r="C23" s="551" t="s">
        <v>270</v>
      </c>
      <c r="D23" s="550" t="s">
        <v>144</v>
      </c>
      <c r="E23" s="552"/>
      <c r="F23" s="552"/>
      <c r="G23" s="553" t="s">
        <v>271</v>
      </c>
      <c r="H23" s="550" t="s">
        <v>251</v>
      </c>
      <c r="I23" s="554">
        <v>1.0</v>
      </c>
      <c r="J23" s="482" t="s">
        <v>151</v>
      </c>
      <c r="K23" s="550" t="s">
        <v>259</v>
      </c>
      <c r="L23" s="554">
        <v>40.0</v>
      </c>
      <c r="M23" s="555">
        <v>113.0</v>
      </c>
      <c r="N23" s="469"/>
      <c r="O23" s="469"/>
      <c r="P23" s="469"/>
      <c r="Q23" s="469"/>
      <c r="R23" s="469"/>
      <c r="S23" s="469"/>
      <c r="T23" s="469"/>
      <c r="U23" s="469"/>
      <c r="V23" s="469"/>
      <c r="W23" s="469"/>
      <c r="X23" s="469"/>
      <c r="Y23" s="469"/>
      <c r="Z23" s="469"/>
      <c r="AA23" s="469"/>
      <c r="AB23" s="469"/>
      <c r="AC23" s="556"/>
      <c r="AD23" s="556"/>
      <c r="AE23" s="557" t="s">
        <v>227</v>
      </c>
      <c r="AF23" s="558">
        <f t="shared" si="5"/>
        <v>0</v>
      </c>
      <c r="AG23" s="558">
        <f t="shared" si="6"/>
        <v>0</v>
      </c>
      <c r="AH23" s="559">
        <f t="shared" si="7"/>
        <v>0</v>
      </c>
      <c r="AI23" s="560"/>
      <c r="AJ23" s="561">
        <v>0.92</v>
      </c>
      <c r="AK23" s="561">
        <f t="shared" si="22"/>
        <v>0</v>
      </c>
      <c r="AL23" s="549"/>
      <c r="AM23" s="562">
        <f t="shared" ref="AM23:BA23" si="26">$I23*N23</f>
        <v>0</v>
      </c>
      <c r="AN23" s="562">
        <f t="shared" si="26"/>
        <v>0</v>
      </c>
      <c r="AO23" s="562">
        <f t="shared" si="26"/>
        <v>0</v>
      </c>
      <c r="AP23" s="562">
        <f t="shared" si="26"/>
        <v>0</v>
      </c>
      <c r="AQ23" s="562">
        <f t="shared" si="26"/>
        <v>0</v>
      </c>
      <c r="AR23" s="562">
        <f t="shared" si="26"/>
        <v>0</v>
      </c>
      <c r="AS23" s="562">
        <f t="shared" si="26"/>
        <v>0</v>
      </c>
      <c r="AT23" s="562">
        <f t="shared" si="26"/>
        <v>0</v>
      </c>
      <c r="AU23" s="562">
        <f t="shared" si="26"/>
        <v>0</v>
      </c>
      <c r="AV23" s="562">
        <f t="shared" si="26"/>
        <v>0</v>
      </c>
      <c r="AW23" s="562">
        <f t="shared" si="26"/>
        <v>0</v>
      </c>
      <c r="AX23" s="562">
        <f t="shared" si="26"/>
        <v>0</v>
      </c>
      <c r="AY23" s="562">
        <f t="shared" si="26"/>
        <v>0</v>
      </c>
      <c r="AZ23" s="562">
        <f t="shared" si="26"/>
        <v>0</v>
      </c>
      <c r="BA23" s="562">
        <f t="shared" si="26"/>
        <v>0</v>
      </c>
      <c r="BB23" s="549"/>
      <c r="BC23" s="549"/>
      <c r="BD23" s="549"/>
      <c r="BE23" s="549"/>
      <c r="BF23" s="549"/>
      <c r="BG23" s="549"/>
      <c r="BH23" s="549"/>
      <c r="BI23" s="549"/>
      <c r="BJ23" s="549"/>
      <c r="BK23" s="549"/>
      <c r="BL23" s="549"/>
    </row>
    <row r="24" ht="12.0" hidden="1" customHeight="1">
      <c r="A24" s="549"/>
      <c r="B24" s="550" t="s">
        <v>272</v>
      </c>
      <c r="C24" s="551" t="s">
        <v>273</v>
      </c>
      <c r="D24" s="550" t="s">
        <v>144</v>
      </c>
      <c r="E24" s="552"/>
      <c r="F24" s="552"/>
      <c r="G24" s="553" t="s">
        <v>274</v>
      </c>
      <c r="H24" s="550" t="s">
        <v>251</v>
      </c>
      <c r="I24" s="554">
        <v>1.0</v>
      </c>
      <c r="J24" s="482" t="s">
        <v>151</v>
      </c>
      <c r="K24" s="550" t="s">
        <v>259</v>
      </c>
      <c r="L24" s="554">
        <v>50.0</v>
      </c>
      <c r="M24" s="555">
        <v>154.0</v>
      </c>
      <c r="N24" s="469"/>
      <c r="O24" s="469"/>
      <c r="P24" s="469"/>
      <c r="Q24" s="469"/>
      <c r="R24" s="469"/>
      <c r="S24" s="469"/>
      <c r="T24" s="469"/>
      <c r="U24" s="469"/>
      <c r="V24" s="469"/>
      <c r="W24" s="469"/>
      <c r="X24" s="469"/>
      <c r="Y24" s="469"/>
      <c r="Z24" s="469"/>
      <c r="AA24" s="469"/>
      <c r="AB24" s="469"/>
      <c r="AC24" s="556"/>
      <c r="AD24" s="556"/>
      <c r="AE24" s="557" t="s">
        <v>227</v>
      </c>
      <c r="AF24" s="558">
        <f t="shared" si="5"/>
        <v>0</v>
      </c>
      <c r="AG24" s="558">
        <f t="shared" si="6"/>
        <v>0</v>
      </c>
      <c r="AH24" s="559">
        <f t="shared" si="7"/>
        <v>0</v>
      </c>
      <c r="AI24" s="560"/>
      <c r="AJ24" s="561">
        <v>1.08</v>
      </c>
      <c r="AK24" s="561">
        <f t="shared" si="22"/>
        <v>0</v>
      </c>
      <c r="AL24" s="549"/>
      <c r="AM24" s="562">
        <f t="shared" ref="AM24:BA24" si="27">$I24*N24</f>
        <v>0</v>
      </c>
      <c r="AN24" s="562">
        <f t="shared" si="27"/>
        <v>0</v>
      </c>
      <c r="AO24" s="562">
        <f t="shared" si="27"/>
        <v>0</v>
      </c>
      <c r="AP24" s="562">
        <f t="shared" si="27"/>
        <v>0</v>
      </c>
      <c r="AQ24" s="562">
        <f t="shared" si="27"/>
        <v>0</v>
      </c>
      <c r="AR24" s="562">
        <f t="shared" si="27"/>
        <v>0</v>
      </c>
      <c r="AS24" s="562">
        <f t="shared" si="27"/>
        <v>0</v>
      </c>
      <c r="AT24" s="562">
        <f t="shared" si="27"/>
        <v>0</v>
      </c>
      <c r="AU24" s="562">
        <f t="shared" si="27"/>
        <v>0</v>
      </c>
      <c r="AV24" s="562">
        <f t="shared" si="27"/>
        <v>0</v>
      </c>
      <c r="AW24" s="562">
        <f t="shared" si="27"/>
        <v>0</v>
      </c>
      <c r="AX24" s="562">
        <f t="shared" si="27"/>
        <v>0</v>
      </c>
      <c r="AY24" s="562">
        <f t="shared" si="27"/>
        <v>0</v>
      </c>
      <c r="AZ24" s="562">
        <f t="shared" si="27"/>
        <v>0</v>
      </c>
      <c r="BA24" s="562">
        <f t="shared" si="27"/>
        <v>0</v>
      </c>
      <c r="BB24" s="549"/>
      <c r="BC24" s="549"/>
      <c r="BD24" s="549"/>
      <c r="BE24" s="549"/>
      <c r="BF24" s="549"/>
      <c r="BG24" s="549"/>
      <c r="BH24" s="549"/>
      <c r="BI24" s="549"/>
      <c r="BJ24" s="549"/>
      <c r="BK24" s="549"/>
      <c r="BL24" s="549"/>
    </row>
    <row r="25" ht="12.0" hidden="1" customHeight="1">
      <c r="A25" s="549"/>
      <c r="B25" s="550"/>
      <c r="C25" s="551"/>
      <c r="D25" s="550"/>
      <c r="E25" s="552"/>
      <c r="F25" s="552"/>
      <c r="G25" s="553"/>
      <c r="H25" s="550"/>
      <c r="I25" s="554"/>
      <c r="J25" s="482" t="s">
        <v>151</v>
      </c>
      <c r="K25" s="550"/>
      <c r="L25" s="554"/>
      <c r="M25" s="555"/>
      <c r="N25" s="469"/>
      <c r="O25" s="469"/>
      <c r="P25" s="469"/>
      <c r="Q25" s="469"/>
      <c r="R25" s="469"/>
      <c r="S25" s="469"/>
      <c r="T25" s="469"/>
      <c r="U25" s="469"/>
      <c r="V25" s="469"/>
      <c r="W25" s="469"/>
      <c r="X25" s="469"/>
      <c r="Y25" s="469"/>
      <c r="Z25" s="469"/>
      <c r="AA25" s="469"/>
      <c r="AB25" s="469"/>
      <c r="AC25" s="556"/>
      <c r="AD25" s="556"/>
      <c r="AE25" s="557"/>
      <c r="AF25" s="558"/>
      <c r="AG25" s="558"/>
      <c r="AH25" s="559"/>
      <c r="AI25" s="560"/>
      <c r="AJ25" s="561"/>
      <c r="AK25" s="561"/>
      <c r="AL25" s="549"/>
      <c r="AM25" s="562"/>
      <c r="AN25" s="562"/>
      <c r="AO25" s="562"/>
      <c r="AP25" s="562"/>
      <c r="AQ25" s="562"/>
      <c r="AR25" s="562"/>
      <c r="AS25" s="562"/>
      <c r="AT25" s="562"/>
      <c r="AU25" s="562"/>
      <c r="AV25" s="562"/>
      <c r="AW25" s="562"/>
      <c r="AX25" s="562"/>
      <c r="AY25" s="562"/>
      <c r="AZ25" s="562"/>
      <c r="BA25" s="562"/>
      <c r="BB25" s="549"/>
      <c r="BC25" s="549"/>
      <c r="BD25" s="549"/>
      <c r="BE25" s="549"/>
      <c r="BF25" s="549"/>
      <c r="BG25" s="549"/>
      <c r="BH25" s="549"/>
      <c r="BI25" s="549"/>
      <c r="BJ25" s="549"/>
      <c r="BK25" s="549"/>
      <c r="BL25" s="549"/>
    </row>
    <row r="26" ht="12.0" hidden="1" customHeight="1">
      <c r="A26" s="549"/>
      <c r="B26" s="550" t="s">
        <v>275</v>
      </c>
      <c r="C26" s="551" t="s">
        <v>276</v>
      </c>
      <c r="D26" s="550" t="s">
        <v>144</v>
      </c>
      <c r="E26" s="552"/>
      <c r="F26" s="552"/>
      <c r="G26" s="553" t="s">
        <v>277</v>
      </c>
      <c r="H26" s="550" t="s">
        <v>278</v>
      </c>
      <c r="I26" s="554">
        <v>1.0</v>
      </c>
      <c r="J26" s="482" t="s">
        <v>151</v>
      </c>
      <c r="K26" s="550" t="s">
        <v>259</v>
      </c>
      <c r="L26" s="554">
        <v>63.0</v>
      </c>
      <c r="M26" s="555">
        <v>165.0</v>
      </c>
      <c r="N26" s="469"/>
      <c r="O26" s="469"/>
      <c r="P26" s="469"/>
      <c r="Q26" s="469"/>
      <c r="R26" s="469"/>
      <c r="S26" s="469"/>
      <c r="T26" s="469"/>
      <c r="U26" s="469"/>
      <c r="V26" s="469"/>
      <c r="W26" s="469"/>
      <c r="X26" s="469"/>
      <c r="Y26" s="469"/>
      <c r="Z26" s="469"/>
      <c r="AA26" s="469"/>
      <c r="AB26" s="469"/>
      <c r="AC26" s="556"/>
      <c r="AD26" s="556"/>
      <c r="AE26" s="557" t="s">
        <v>227</v>
      </c>
      <c r="AF26" s="558">
        <f t="shared" ref="AF26:AF27" si="29">SUM(N26:AB26)</f>
        <v>0</v>
      </c>
      <c r="AG26" s="558">
        <f t="shared" ref="AG26:AG27" si="30">AF26*I26</f>
        <v>0</v>
      </c>
      <c r="AH26" s="559">
        <f t="shared" ref="AH26:AH27" si="31">SUM(N26:AB26)*M26</f>
        <v>0</v>
      </c>
      <c r="AI26" s="560"/>
      <c r="AJ26" s="561">
        <v>1.29</v>
      </c>
      <c r="AK26" s="561">
        <f t="shared" ref="AK26:AK27" si="32">AJ26*AG26</f>
        <v>0</v>
      </c>
      <c r="AL26" s="549"/>
      <c r="AM26" s="562">
        <f t="shared" ref="AM26:BA26" si="28">$I26*N26</f>
        <v>0</v>
      </c>
      <c r="AN26" s="562">
        <f t="shared" si="28"/>
        <v>0</v>
      </c>
      <c r="AO26" s="562">
        <f t="shared" si="28"/>
        <v>0</v>
      </c>
      <c r="AP26" s="562">
        <f t="shared" si="28"/>
        <v>0</v>
      </c>
      <c r="AQ26" s="562">
        <f t="shared" si="28"/>
        <v>0</v>
      </c>
      <c r="AR26" s="562">
        <f t="shared" si="28"/>
        <v>0</v>
      </c>
      <c r="AS26" s="562">
        <f t="shared" si="28"/>
        <v>0</v>
      </c>
      <c r="AT26" s="562">
        <f t="shared" si="28"/>
        <v>0</v>
      </c>
      <c r="AU26" s="562">
        <f t="shared" si="28"/>
        <v>0</v>
      </c>
      <c r="AV26" s="562">
        <f t="shared" si="28"/>
        <v>0</v>
      </c>
      <c r="AW26" s="562">
        <f t="shared" si="28"/>
        <v>0</v>
      </c>
      <c r="AX26" s="562">
        <f t="shared" si="28"/>
        <v>0</v>
      </c>
      <c r="AY26" s="562">
        <f t="shared" si="28"/>
        <v>0</v>
      </c>
      <c r="AZ26" s="562">
        <f t="shared" si="28"/>
        <v>0</v>
      </c>
      <c r="BA26" s="562">
        <f t="shared" si="28"/>
        <v>0</v>
      </c>
      <c r="BB26" s="549"/>
      <c r="BC26" s="549"/>
      <c r="BD26" s="549"/>
      <c r="BE26" s="549"/>
      <c r="BF26" s="549"/>
      <c r="BG26" s="549"/>
      <c r="BH26" s="549"/>
      <c r="BI26" s="549"/>
      <c r="BJ26" s="549"/>
      <c r="BK26" s="549"/>
      <c r="BL26" s="549"/>
    </row>
    <row r="27" ht="12.0" hidden="1" customHeight="1">
      <c r="A27" s="549"/>
      <c r="B27" s="550" t="s">
        <v>279</v>
      </c>
      <c r="C27" s="551" t="s">
        <v>280</v>
      </c>
      <c r="D27" s="550" t="s">
        <v>144</v>
      </c>
      <c r="E27" s="552"/>
      <c r="F27" s="552"/>
      <c r="G27" s="553" t="s">
        <v>281</v>
      </c>
      <c r="H27" s="550" t="s">
        <v>278</v>
      </c>
      <c r="I27" s="554">
        <v>1.0</v>
      </c>
      <c r="J27" s="482" t="s">
        <v>151</v>
      </c>
      <c r="K27" s="550" t="s">
        <v>259</v>
      </c>
      <c r="L27" s="554">
        <v>59.0</v>
      </c>
      <c r="M27" s="555">
        <v>165.0</v>
      </c>
      <c r="N27" s="469"/>
      <c r="O27" s="469"/>
      <c r="P27" s="469"/>
      <c r="Q27" s="469"/>
      <c r="R27" s="469"/>
      <c r="S27" s="469"/>
      <c r="T27" s="469"/>
      <c r="U27" s="469"/>
      <c r="V27" s="469"/>
      <c r="W27" s="469"/>
      <c r="X27" s="469"/>
      <c r="Y27" s="469"/>
      <c r="Z27" s="469"/>
      <c r="AA27" s="469"/>
      <c r="AB27" s="469"/>
      <c r="AC27" s="556"/>
      <c r="AD27" s="556"/>
      <c r="AE27" s="557" t="s">
        <v>227</v>
      </c>
      <c r="AF27" s="558">
        <f t="shared" si="29"/>
        <v>0</v>
      </c>
      <c r="AG27" s="558">
        <f t="shared" si="30"/>
        <v>0</v>
      </c>
      <c r="AH27" s="559">
        <f t="shared" si="31"/>
        <v>0</v>
      </c>
      <c r="AI27" s="560"/>
      <c r="AJ27" s="561">
        <v>1.24</v>
      </c>
      <c r="AK27" s="561">
        <f t="shared" si="32"/>
        <v>0</v>
      </c>
      <c r="AL27" s="549"/>
      <c r="AM27" s="562">
        <f t="shared" ref="AM27:BA27" si="33">$I27*N27</f>
        <v>0</v>
      </c>
      <c r="AN27" s="562">
        <f t="shared" si="33"/>
        <v>0</v>
      </c>
      <c r="AO27" s="562">
        <f t="shared" si="33"/>
        <v>0</v>
      </c>
      <c r="AP27" s="562">
        <f t="shared" si="33"/>
        <v>0</v>
      </c>
      <c r="AQ27" s="562">
        <f t="shared" si="33"/>
        <v>0</v>
      </c>
      <c r="AR27" s="562">
        <f t="shared" si="33"/>
        <v>0</v>
      </c>
      <c r="AS27" s="562">
        <f t="shared" si="33"/>
        <v>0</v>
      </c>
      <c r="AT27" s="562">
        <f t="shared" si="33"/>
        <v>0</v>
      </c>
      <c r="AU27" s="562">
        <f t="shared" si="33"/>
        <v>0</v>
      </c>
      <c r="AV27" s="562">
        <f t="shared" si="33"/>
        <v>0</v>
      </c>
      <c r="AW27" s="562">
        <f t="shared" si="33"/>
        <v>0</v>
      </c>
      <c r="AX27" s="562">
        <f t="shared" si="33"/>
        <v>0</v>
      </c>
      <c r="AY27" s="562">
        <f t="shared" si="33"/>
        <v>0</v>
      </c>
      <c r="AZ27" s="562">
        <f t="shared" si="33"/>
        <v>0</v>
      </c>
      <c r="BA27" s="562">
        <f t="shared" si="33"/>
        <v>0</v>
      </c>
      <c r="BB27" s="549"/>
      <c r="BC27" s="549"/>
      <c r="BD27" s="549"/>
      <c r="BE27" s="549"/>
      <c r="BF27" s="549"/>
      <c r="BG27" s="549"/>
      <c r="BH27" s="549"/>
      <c r="BI27" s="549"/>
      <c r="BJ27" s="549"/>
      <c r="BK27" s="549"/>
      <c r="BL27" s="549"/>
    </row>
    <row r="28" ht="12.0" hidden="1" customHeight="1">
      <c r="A28" s="549"/>
      <c r="B28" s="550"/>
      <c r="C28" s="551"/>
      <c r="D28" s="550"/>
      <c r="E28" s="552"/>
      <c r="F28" s="552"/>
      <c r="G28" s="553"/>
      <c r="H28" s="550"/>
      <c r="I28" s="554"/>
      <c r="J28" s="482" t="s">
        <v>151</v>
      </c>
      <c r="K28" s="550"/>
      <c r="L28" s="554"/>
      <c r="M28" s="555"/>
      <c r="N28" s="469"/>
      <c r="O28" s="469"/>
      <c r="P28" s="469"/>
      <c r="Q28" s="469"/>
      <c r="R28" s="469"/>
      <c r="S28" s="469"/>
      <c r="T28" s="469"/>
      <c r="U28" s="469"/>
      <c r="V28" s="469"/>
      <c r="W28" s="469"/>
      <c r="X28" s="469"/>
      <c r="Y28" s="469"/>
      <c r="Z28" s="469"/>
      <c r="AA28" s="469"/>
      <c r="AB28" s="469"/>
      <c r="AC28" s="556"/>
      <c r="AD28" s="556"/>
      <c r="AE28" s="557"/>
      <c r="AF28" s="558"/>
      <c r="AG28" s="558"/>
      <c r="AH28" s="559"/>
      <c r="AI28" s="560"/>
      <c r="AJ28" s="561"/>
      <c r="AK28" s="561"/>
      <c r="AL28" s="549"/>
      <c r="AM28" s="562"/>
      <c r="AN28" s="562"/>
      <c r="AO28" s="562"/>
      <c r="AP28" s="562"/>
      <c r="AQ28" s="562"/>
      <c r="AR28" s="562"/>
      <c r="AS28" s="562"/>
      <c r="AT28" s="562"/>
      <c r="AU28" s="562"/>
      <c r="AV28" s="562"/>
      <c r="AW28" s="562"/>
      <c r="AX28" s="562"/>
      <c r="AY28" s="562"/>
      <c r="AZ28" s="562"/>
      <c r="BA28" s="562"/>
      <c r="BB28" s="549"/>
      <c r="BC28" s="549"/>
      <c r="BD28" s="549"/>
      <c r="BE28" s="549"/>
      <c r="BF28" s="549"/>
      <c r="BG28" s="549"/>
      <c r="BH28" s="549"/>
      <c r="BI28" s="549"/>
      <c r="BJ28" s="549"/>
      <c r="BK28" s="549"/>
      <c r="BL28" s="549"/>
    </row>
    <row r="29" ht="12.75" hidden="1" customHeight="1">
      <c r="A29" s="462"/>
      <c r="B29" s="482" t="s">
        <v>282</v>
      </c>
      <c r="C29" s="563" t="s">
        <v>283</v>
      </c>
      <c r="D29" s="482" t="s">
        <v>144</v>
      </c>
      <c r="E29" s="564"/>
      <c r="F29" s="391"/>
      <c r="G29" s="565" t="s">
        <v>284</v>
      </c>
      <c r="H29" s="566" t="s">
        <v>251</v>
      </c>
      <c r="I29" s="524">
        <v>1.0</v>
      </c>
      <c r="J29" s="482" t="s">
        <v>151</v>
      </c>
      <c r="K29" s="482" t="s">
        <v>285</v>
      </c>
      <c r="L29" s="567">
        <v>47.0</v>
      </c>
      <c r="M29" s="568">
        <v>109.0</v>
      </c>
      <c r="N29" s="469"/>
      <c r="O29" s="469"/>
      <c r="P29" s="469"/>
      <c r="Q29" s="469"/>
      <c r="R29" s="469"/>
      <c r="S29" s="469"/>
      <c r="T29" s="469"/>
      <c r="U29" s="469"/>
      <c r="V29" s="469"/>
      <c r="W29" s="469"/>
      <c r="X29" s="469"/>
      <c r="Y29" s="469"/>
      <c r="Z29" s="469"/>
      <c r="AA29" s="469"/>
      <c r="AB29" s="469"/>
      <c r="AC29" s="443"/>
      <c r="AD29" s="443"/>
      <c r="AE29" s="569"/>
      <c r="AF29" s="570">
        <f t="shared" ref="AF29:AF37" si="35">SUM(N29:AB29)</f>
        <v>0</v>
      </c>
      <c r="AG29" s="570">
        <f t="shared" ref="AG29:AG37" si="36">AF29*I29</f>
        <v>0</v>
      </c>
      <c r="AH29" s="571">
        <f t="shared" ref="AH29:AH37" si="37">SUM(N29:AB29)*M29</f>
        <v>0</v>
      </c>
      <c r="AI29" s="503"/>
      <c r="AJ29" s="531">
        <v>1.01</v>
      </c>
      <c r="AK29" s="531">
        <f t="shared" ref="AK29:AK37" si="38">AJ29*AG29</f>
        <v>0</v>
      </c>
      <c r="AL29" s="572"/>
      <c r="AM29" s="469">
        <f t="shared" ref="AM29:BA29" si="34">$I29*N29</f>
        <v>0</v>
      </c>
      <c r="AN29" s="469">
        <f t="shared" si="34"/>
        <v>0</v>
      </c>
      <c r="AO29" s="469">
        <f t="shared" si="34"/>
        <v>0</v>
      </c>
      <c r="AP29" s="469">
        <f t="shared" si="34"/>
        <v>0</v>
      </c>
      <c r="AQ29" s="469">
        <f t="shared" si="34"/>
        <v>0</v>
      </c>
      <c r="AR29" s="469">
        <f t="shared" si="34"/>
        <v>0</v>
      </c>
      <c r="AS29" s="469">
        <f t="shared" si="34"/>
        <v>0</v>
      </c>
      <c r="AT29" s="469">
        <f t="shared" si="34"/>
        <v>0</v>
      </c>
      <c r="AU29" s="469">
        <f t="shared" si="34"/>
        <v>0</v>
      </c>
      <c r="AV29" s="469">
        <f t="shared" si="34"/>
        <v>0</v>
      </c>
      <c r="AW29" s="469">
        <f t="shared" si="34"/>
        <v>0</v>
      </c>
      <c r="AX29" s="469">
        <f t="shared" si="34"/>
        <v>0</v>
      </c>
      <c r="AY29" s="469">
        <f t="shared" si="34"/>
        <v>0</v>
      </c>
      <c r="AZ29" s="469">
        <f t="shared" si="34"/>
        <v>0</v>
      </c>
      <c r="BA29" s="469">
        <f t="shared" si="34"/>
        <v>0</v>
      </c>
      <c r="BB29" s="362"/>
      <c r="BC29" s="362"/>
      <c r="BD29" s="362"/>
      <c r="BE29" s="362"/>
      <c r="BF29" s="362"/>
      <c r="BG29" s="362"/>
      <c r="BH29" s="362"/>
      <c r="BI29" s="362"/>
      <c r="BJ29" s="362"/>
      <c r="BK29" s="362"/>
      <c r="BL29" s="362"/>
    </row>
    <row r="30" ht="12.75" hidden="1" customHeight="1">
      <c r="A30" s="462"/>
      <c r="B30" s="482" t="s">
        <v>286</v>
      </c>
      <c r="C30" s="563" t="s">
        <v>287</v>
      </c>
      <c r="D30" s="482" t="s">
        <v>144</v>
      </c>
      <c r="E30" s="564"/>
      <c r="F30" s="391"/>
      <c r="G30" s="565" t="s">
        <v>288</v>
      </c>
      <c r="H30" s="566" t="s">
        <v>251</v>
      </c>
      <c r="I30" s="524">
        <v>1.0</v>
      </c>
      <c r="J30" s="482" t="s">
        <v>151</v>
      </c>
      <c r="K30" s="482" t="s">
        <v>285</v>
      </c>
      <c r="L30" s="567">
        <v>40.0</v>
      </c>
      <c r="M30" s="568">
        <v>89.0</v>
      </c>
      <c r="N30" s="469"/>
      <c r="O30" s="469"/>
      <c r="P30" s="469"/>
      <c r="Q30" s="469"/>
      <c r="R30" s="469"/>
      <c r="S30" s="469"/>
      <c r="T30" s="469"/>
      <c r="U30" s="469"/>
      <c r="V30" s="469"/>
      <c r="W30" s="469"/>
      <c r="X30" s="469"/>
      <c r="Y30" s="469"/>
      <c r="Z30" s="469"/>
      <c r="AA30" s="469"/>
      <c r="AB30" s="469"/>
      <c r="AC30" s="443"/>
      <c r="AD30" s="443"/>
      <c r="AE30" s="569"/>
      <c r="AF30" s="570">
        <f t="shared" si="35"/>
        <v>0</v>
      </c>
      <c r="AG30" s="570">
        <f t="shared" si="36"/>
        <v>0</v>
      </c>
      <c r="AH30" s="571">
        <f t="shared" si="37"/>
        <v>0</v>
      </c>
      <c r="AI30" s="503"/>
      <c r="AJ30" s="531">
        <v>0.83</v>
      </c>
      <c r="AK30" s="531">
        <f t="shared" si="38"/>
        <v>0</v>
      </c>
      <c r="AL30" s="572"/>
      <c r="AM30" s="469">
        <f t="shared" ref="AM30:BA30" si="39">$I30*N30</f>
        <v>0</v>
      </c>
      <c r="AN30" s="469">
        <f t="shared" si="39"/>
        <v>0</v>
      </c>
      <c r="AO30" s="469">
        <f t="shared" si="39"/>
        <v>0</v>
      </c>
      <c r="AP30" s="469">
        <f t="shared" si="39"/>
        <v>0</v>
      </c>
      <c r="AQ30" s="469">
        <f t="shared" si="39"/>
        <v>0</v>
      </c>
      <c r="AR30" s="469">
        <f t="shared" si="39"/>
        <v>0</v>
      </c>
      <c r="AS30" s="469">
        <f t="shared" si="39"/>
        <v>0</v>
      </c>
      <c r="AT30" s="469">
        <f t="shared" si="39"/>
        <v>0</v>
      </c>
      <c r="AU30" s="469">
        <f t="shared" si="39"/>
        <v>0</v>
      </c>
      <c r="AV30" s="469">
        <f t="shared" si="39"/>
        <v>0</v>
      </c>
      <c r="AW30" s="469">
        <f t="shared" si="39"/>
        <v>0</v>
      </c>
      <c r="AX30" s="469">
        <f t="shared" si="39"/>
        <v>0</v>
      </c>
      <c r="AY30" s="469">
        <f t="shared" si="39"/>
        <v>0</v>
      </c>
      <c r="AZ30" s="469">
        <f t="shared" si="39"/>
        <v>0</v>
      </c>
      <c r="BA30" s="469">
        <f t="shared" si="39"/>
        <v>0</v>
      </c>
      <c r="BB30" s="362"/>
      <c r="BC30" s="362"/>
      <c r="BD30" s="362"/>
      <c r="BE30" s="362"/>
      <c r="BF30" s="362"/>
      <c r="BG30" s="362"/>
      <c r="BH30" s="362"/>
      <c r="BI30" s="362"/>
      <c r="BJ30" s="362"/>
      <c r="BK30" s="362"/>
      <c r="BL30" s="362"/>
    </row>
    <row r="31" ht="12.75" hidden="1" customHeight="1">
      <c r="A31" s="462"/>
      <c r="B31" s="482" t="s">
        <v>289</v>
      </c>
      <c r="C31" s="563" t="s">
        <v>290</v>
      </c>
      <c r="D31" s="482" t="s">
        <v>144</v>
      </c>
      <c r="E31" s="564"/>
      <c r="F31" s="391"/>
      <c r="G31" s="565" t="s">
        <v>291</v>
      </c>
      <c r="H31" s="566" t="s">
        <v>251</v>
      </c>
      <c r="I31" s="524">
        <v>1.0</v>
      </c>
      <c r="J31" s="482" t="s">
        <v>151</v>
      </c>
      <c r="K31" s="482" t="s">
        <v>285</v>
      </c>
      <c r="L31" s="567">
        <v>42.0</v>
      </c>
      <c r="M31" s="568">
        <v>99.0</v>
      </c>
      <c r="N31" s="469"/>
      <c r="O31" s="469"/>
      <c r="P31" s="469"/>
      <c r="Q31" s="469"/>
      <c r="R31" s="469"/>
      <c r="S31" s="469"/>
      <c r="T31" s="469"/>
      <c r="U31" s="469"/>
      <c r="V31" s="469"/>
      <c r="W31" s="469"/>
      <c r="X31" s="469"/>
      <c r="Y31" s="469"/>
      <c r="Z31" s="469"/>
      <c r="AA31" s="469"/>
      <c r="AB31" s="469"/>
      <c r="AC31" s="443"/>
      <c r="AD31" s="443"/>
      <c r="AE31" s="569"/>
      <c r="AF31" s="570">
        <f t="shared" si="35"/>
        <v>0</v>
      </c>
      <c r="AG31" s="570">
        <f t="shared" si="36"/>
        <v>0</v>
      </c>
      <c r="AH31" s="571">
        <f t="shared" si="37"/>
        <v>0</v>
      </c>
      <c r="AI31" s="503"/>
      <c r="AJ31" s="531">
        <v>0.9</v>
      </c>
      <c r="AK31" s="531">
        <f t="shared" si="38"/>
        <v>0</v>
      </c>
      <c r="AL31" s="572"/>
      <c r="AM31" s="469">
        <f t="shared" ref="AM31:BA31" si="40">$I31*N31</f>
        <v>0</v>
      </c>
      <c r="AN31" s="469">
        <f t="shared" si="40"/>
        <v>0</v>
      </c>
      <c r="AO31" s="469">
        <f t="shared" si="40"/>
        <v>0</v>
      </c>
      <c r="AP31" s="469">
        <f t="shared" si="40"/>
        <v>0</v>
      </c>
      <c r="AQ31" s="469">
        <f t="shared" si="40"/>
        <v>0</v>
      </c>
      <c r="AR31" s="469">
        <f t="shared" si="40"/>
        <v>0</v>
      </c>
      <c r="AS31" s="469">
        <f t="shared" si="40"/>
        <v>0</v>
      </c>
      <c r="AT31" s="469">
        <f t="shared" si="40"/>
        <v>0</v>
      </c>
      <c r="AU31" s="469">
        <f t="shared" si="40"/>
        <v>0</v>
      </c>
      <c r="AV31" s="469">
        <f t="shared" si="40"/>
        <v>0</v>
      </c>
      <c r="AW31" s="469">
        <f t="shared" si="40"/>
        <v>0</v>
      </c>
      <c r="AX31" s="469">
        <f t="shared" si="40"/>
        <v>0</v>
      </c>
      <c r="AY31" s="469">
        <f t="shared" si="40"/>
        <v>0</v>
      </c>
      <c r="AZ31" s="469">
        <f t="shared" si="40"/>
        <v>0</v>
      </c>
      <c r="BA31" s="469">
        <f t="shared" si="40"/>
        <v>0</v>
      </c>
      <c r="BB31" s="362"/>
      <c r="BC31" s="362"/>
      <c r="BD31" s="362"/>
      <c r="BE31" s="362"/>
      <c r="BF31" s="362"/>
      <c r="BG31" s="362"/>
      <c r="BH31" s="362"/>
      <c r="BI31" s="362"/>
      <c r="BJ31" s="362"/>
      <c r="BK31" s="362"/>
      <c r="BL31" s="362"/>
    </row>
    <row r="32" ht="12.75" hidden="1" customHeight="1">
      <c r="A32" s="462"/>
      <c r="B32" s="482" t="s">
        <v>292</v>
      </c>
      <c r="C32" s="563" t="s">
        <v>293</v>
      </c>
      <c r="D32" s="482" t="s">
        <v>144</v>
      </c>
      <c r="E32" s="564"/>
      <c r="F32" s="391"/>
      <c r="G32" s="573" t="s">
        <v>294</v>
      </c>
      <c r="H32" s="566" t="s">
        <v>251</v>
      </c>
      <c r="I32" s="524">
        <v>1.0</v>
      </c>
      <c r="J32" s="482" t="s">
        <v>151</v>
      </c>
      <c r="K32" s="482" t="s">
        <v>295</v>
      </c>
      <c r="L32" s="567">
        <v>40.0</v>
      </c>
      <c r="M32" s="568">
        <v>89.0</v>
      </c>
      <c r="N32" s="469"/>
      <c r="O32" s="469"/>
      <c r="P32" s="469"/>
      <c r="Q32" s="469"/>
      <c r="R32" s="469"/>
      <c r="S32" s="469"/>
      <c r="T32" s="469"/>
      <c r="U32" s="469"/>
      <c r="V32" s="469"/>
      <c r="W32" s="469"/>
      <c r="X32" s="469"/>
      <c r="Y32" s="469"/>
      <c r="Z32" s="469"/>
      <c r="AA32" s="469"/>
      <c r="AB32" s="469"/>
      <c r="AC32" s="443"/>
      <c r="AD32" s="443"/>
      <c r="AE32" s="569"/>
      <c r="AF32" s="570">
        <f t="shared" si="35"/>
        <v>0</v>
      </c>
      <c r="AG32" s="570">
        <f t="shared" si="36"/>
        <v>0</v>
      </c>
      <c r="AH32" s="571">
        <f t="shared" si="37"/>
        <v>0</v>
      </c>
      <c r="AI32" s="503"/>
      <c r="AJ32" s="531">
        <v>0.86</v>
      </c>
      <c r="AK32" s="531">
        <f t="shared" si="38"/>
        <v>0</v>
      </c>
      <c r="AL32" s="572"/>
      <c r="AM32" s="469">
        <f t="shared" ref="AM32:BA32" si="41">$I32*N32</f>
        <v>0</v>
      </c>
      <c r="AN32" s="469">
        <f t="shared" si="41"/>
        <v>0</v>
      </c>
      <c r="AO32" s="469">
        <f t="shared" si="41"/>
        <v>0</v>
      </c>
      <c r="AP32" s="469">
        <f t="shared" si="41"/>
        <v>0</v>
      </c>
      <c r="AQ32" s="469">
        <f t="shared" si="41"/>
        <v>0</v>
      </c>
      <c r="AR32" s="469">
        <f t="shared" si="41"/>
        <v>0</v>
      </c>
      <c r="AS32" s="469">
        <f t="shared" si="41"/>
        <v>0</v>
      </c>
      <c r="AT32" s="469">
        <f t="shared" si="41"/>
        <v>0</v>
      </c>
      <c r="AU32" s="469">
        <f t="shared" si="41"/>
        <v>0</v>
      </c>
      <c r="AV32" s="469">
        <f t="shared" si="41"/>
        <v>0</v>
      </c>
      <c r="AW32" s="469">
        <f t="shared" si="41"/>
        <v>0</v>
      </c>
      <c r="AX32" s="469">
        <f t="shared" si="41"/>
        <v>0</v>
      </c>
      <c r="AY32" s="469">
        <f t="shared" si="41"/>
        <v>0</v>
      </c>
      <c r="AZ32" s="469">
        <f t="shared" si="41"/>
        <v>0</v>
      </c>
      <c r="BA32" s="469">
        <f t="shared" si="41"/>
        <v>0</v>
      </c>
      <c r="BB32" s="362"/>
      <c r="BC32" s="362"/>
      <c r="BD32" s="362"/>
      <c r="BE32" s="362"/>
      <c r="BF32" s="362"/>
      <c r="BG32" s="362"/>
      <c r="BH32" s="362"/>
      <c r="BI32" s="362"/>
      <c r="BJ32" s="362"/>
      <c r="BK32" s="362"/>
      <c r="BL32" s="362"/>
    </row>
    <row r="33" ht="12.75" hidden="1" customHeight="1">
      <c r="A33" s="462"/>
      <c r="B33" s="482" t="s">
        <v>296</v>
      </c>
      <c r="C33" s="563" t="s">
        <v>297</v>
      </c>
      <c r="D33" s="482" t="s">
        <v>144</v>
      </c>
      <c r="E33" s="564"/>
      <c r="F33" s="391"/>
      <c r="G33" s="565" t="s">
        <v>298</v>
      </c>
      <c r="H33" s="566" t="s">
        <v>251</v>
      </c>
      <c r="I33" s="524">
        <v>1.0</v>
      </c>
      <c r="J33" s="482" t="s">
        <v>151</v>
      </c>
      <c r="K33" s="482" t="s">
        <v>295</v>
      </c>
      <c r="L33" s="567">
        <v>40.0</v>
      </c>
      <c r="M33" s="568">
        <v>89.0</v>
      </c>
      <c r="N33" s="469"/>
      <c r="O33" s="469"/>
      <c r="P33" s="469"/>
      <c r="Q33" s="469"/>
      <c r="R33" s="469"/>
      <c r="S33" s="469"/>
      <c r="T33" s="469"/>
      <c r="U33" s="469"/>
      <c r="V33" s="469"/>
      <c r="W33" s="469"/>
      <c r="X33" s="469"/>
      <c r="Y33" s="469"/>
      <c r="Z33" s="469"/>
      <c r="AA33" s="469"/>
      <c r="AB33" s="469"/>
      <c r="AC33" s="443"/>
      <c r="AD33" s="443"/>
      <c r="AE33" s="569"/>
      <c r="AF33" s="570">
        <f t="shared" si="35"/>
        <v>0</v>
      </c>
      <c r="AG33" s="570">
        <f t="shared" si="36"/>
        <v>0</v>
      </c>
      <c r="AH33" s="571">
        <f t="shared" si="37"/>
        <v>0</v>
      </c>
      <c r="AI33" s="503"/>
      <c r="AJ33" s="531">
        <v>0.84</v>
      </c>
      <c r="AK33" s="531">
        <f t="shared" si="38"/>
        <v>0</v>
      </c>
      <c r="AL33" s="572"/>
      <c r="AM33" s="469">
        <f t="shared" ref="AM33:BA33" si="42">$I33*N33</f>
        <v>0</v>
      </c>
      <c r="AN33" s="469">
        <f t="shared" si="42"/>
        <v>0</v>
      </c>
      <c r="AO33" s="469">
        <f t="shared" si="42"/>
        <v>0</v>
      </c>
      <c r="AP33" s="469">
        <f t="shared" si="42"/>
        <v>0</v>
      </c>
      <c r="AQ33" s="469">
        <f t="shared" si="42"/>
        <v>0</v>
      </c>
      <c r="AR33" s="469">
        <f t="shared" si="42"/>
        <v>0</v>
      </c>
      <c r="AS33" s="469">
        <f t="shared" si="42"/>
        <v>0</v>
      </c>
      <c r="AT33" s="469">
        <f t="shared" si="42"/>
        <v>0</v>
      </c>
      <c r="AU33" s="469">
        <f t="shared" si="42"/>
        <v>0</v>
      </c>
      <c r="AV33" s="469">
        <f t="shared" si="42"/>
        <v>0</v>
      </c>
      <c r="AW33" s="469">
        <f t="shared" si="42"/>
        <v>0</v>
      </c>
      <c r="AX33" s="469">
        <f t="shared" si="42"/>
        <v>0</v>
      </c>
      <c r="AY33" s="469">
        <f t="shared" si="42"/>
        <v>0</v>
      </c>
      <c r="AZ33" s="469">
        <f t="shared" si="42"/>
        <v>0</v>
      </c>
      <c r="BA33" s="469">
        <f t="shared" si="42"/>
        <v>0</v>
      </c>
      <c r="BB33" s="362"/>
      <c r="BC33" s="362"/>
      <c r="BD33" s="362"/>
      <c r="BE33" s="362"/>
      <c r="BF33" s="362"/>
      <c r="BG33" s="362"/>
      <c r="BH33" s="362"/>
      <c r="BI33" s="362"/>
      <c r="BJ33" s="362"/>
      <c r="BK33" s="362"/>
      <c r="BL33" s="362"/>
    </row>
    <row r="34" ht="12.75" hidden="1" customHeight="1">
      <c r="A34" s="462"/>
      <c r="B34" s="482" t="s">
        <v>299</v>
      </c>
      <c r="C34" s="563" t="s">
        <v>300</v>
      </c>
      <c r="D34" s="482" t="s">
        <v>144</v>
      </c>
      <c r="E34" s="564"/>
      <c r="F34" s="391"/>
      <c r="G34" s="565" t="s">
        <v>301</v>
      </c>
      <c r="H34" s="566" t="s">
        <v>232</v>
      </c>
      <c r="I34" s="524">
        <v>1.0</v>
      </c>
      <c r="J34" s="482" t="s">
        <v>151</v>
      </c>
      <c r="K34" s="482" t="s">
        <v>295</v>
      </c>
      <c r="L34" s="567">
        <v>40.0</v>
      </c>
      <c r="M34" s="568">
        <v>99.0</v>
      </c>
      <c r="N34" s="469"/>
      <c r="O34" s="469"/>
      <c r="P34" s="469"/>
      <c r="Q34" s="469"/>
      <c r="R34" s="469"/>
      <c r="S34" s="469"/>
      <c r="T34" s="469"/>
      <c r="U34" s="469"/>
      <c r="V34" s="469"/>
      <c r="W34" s="469"/>
      <c r="X34" s="469"/>
      <c r="Y34" s="469"/>
      <c r="Z34" s="469"/>
      <c r="AA34" s="469"/>
      <c r="AB34" s="469"/>
      <c r="AC34" s="443"/>
      <c r="AD34" s="443"/>
      <c r="AE34" s="569"/>
      <c r="AF34" s="570">
        <f t="shared" si="35"/>
        <v>0</v>
      </c>
      <c r="AG34" s="570">
        <f t="shared" si="36"/>
        <v>0</v>
      </c>
      <c r="AH34" s="571">
        <f t="shared" si="37"/>
        <v>0</v>
      </c>
      <c r="AI34" s="503"/>
      <c r="AJ34" s="531">
        <v>0.84</v>
      </c>
      <c r="AK34" s="531">
        <f t="shared" si="38"/>
        <v>0</v>
      </c>
      <c r="AL34" s="572"/>
      <c r="AM34" s="469">
        <f t="shared" ref="AM34:BA34" si="43">$I34*N34</f>
        <v>0</v>
      </c>
      <c r="AN34" s="469">
        <f t="shared" si="43"/>
        <v>0</v>
      </c>
      <c r="AO34" s="469">
        <f t="shared" si="43"/>
        <v>0</v>
      </c>
      <c r="AP34" s="469">
        <f t="shared" si="43"/>
        <v>0</v>
      </c>
      <c r="AQ34" s="469">
        <f t="shared" si="43"/>
        <v>0</v>
      </c>
      <c r="AR34" s="469">
        <f t="shared" si="43"/>
        <v>0</v>
      </c>
      <c r="AS34" s="469">
        <f t="shared" si="43"/>
        <v>0</v>
      </c>
      <c r="AT34" s="469">
        <f t="shared" si="43"/>
        <v>0</v>
      </c>
      <c r="AU34" s="469">
        <f t="shared" si="43"/>
        <v>0</v>
      </c>
      <c r="AV34" s="469">
        <f t="shared" si="43"/>
        <v>0</v>
      </c>
      <c r="AW34" s="469">
        <f t="shared" si="43"/>
        <v>0</v>
      </c>
      <c r="AX34" s="469">
        <f t="shared" si="43"/>
        <v>0</v>
      </c>
      <c r="AY34" s="469">
        <f t="shared" si="43"/>
        <v>0</v>
      </c>
      <c r="AZ34" s="469">
        <f t="shared" si="43"/>
        <v>0</v>
      </c>
      <c r="BA34" s="469">
        <f t="shared" si="43"/>
        <v>0</v>
      </c>
      <c r="BB34" s="362"/>
      <c r="BC34" s="362"/>
      <c r="BD34" s="362"/>
      <c r="BE34" s="362"/>
      <c r="BF34" s="362"/>
      <c r="BG34" s="362"/>
      <c r="BH34" s="362"/>
      <c r="BI34" s="362"/>
      <c r="BJ34" s="362"/>
      <c r="BK34" s="362"/>
      <c r="BL34" s="362"/>
    </row>
    <row r="35" ht="12.75" hidden="1" customHeight="1">
      <c r="A35" s="540"/>
      <c r="B35" s="482" t="s">
        <v>302</v>
      </c>
      <c r="C35" s="563" t="s">
        <v>303</v>
      </c>
      <c r="D35" s="482" t="s">
        <v>144</v>
      </c>
      <c r="E35" s="564"/>
      <c r="F35" s="391"/>
      <c r="G35" s="565" t="s">
        <v>304</v>
      </c>
      <c r="H35" s="566" t="s">
        <v>251</v>
      </c>
      <c r="I35" s="524">
        <v>1.0</v>
      </c>
      <c r="J35" s="482" t="s">
        <v>151</v>
      </c>
      <c r="K35" s="482" t="s">
        <v>295</v>
      </c>
      <c r="L35" s="567">
        <v>51.0</v>
      </c>
      <c r="M35" s="568">
        <v>119.0</v>
      </c>
      <c r="N35" s="469"/>
      <c r="O35" s="469"/>
      <c r="P35" s="469"/>
      <c r="Q35" s="469"/>
      <c r="R35" s="469"/>
      <c r="S35" s="469"/>
      <c r="T35" s="469"/>
      <c r="U35" s="469"/>
      <c r="V35" s="469"/>
      <c r="W35" s="469"/>
      <c r="X35" s="469"/>
      <c r="Y35" s="469"/>
      <c r="Z35" s="469"/>
      <c r="AA35" s="469"/>
      <c r="AB35" s="469"/>
      <c r="AC35" s="443"/>
      <c r="AD35" s="443"/>
      <c r="AE35" s="569"/>
      <c r="AF35" s="570">
        <f t="shared" si="35"/>
        <v>0</v>
      </c>
      <c r="AG35" s="570">
        <f t="shared" si="36"/>
        <v>0</v>
      </c>
      <c r="AH35" s="571">
        <f t="shared" si="37"/>
        <v>0</v>
      </c>
      <c r="AI35" s="503"/>
      <c r="AJ35" s="531">
        <v>1.1</v>
      </c>
      <c r="AK35" s="531">
        <f t="shared" si="38"/>
        <v>0</v>
      </c>
      <c r="AL35" s="574"/>
      <c r="AM35" s="469">
        <f t="shared" ref="AM35:BA35" si="44">$I35*N35</f>
        <v>0</v>
      </c>
      <c r="AN35" s="469">
        <f t="shared" si="44"/>
        <v>0</v>
      </c>
      <c r="AO35" s="469">
        <f t="shared" si="44"/>
        <v>0</v>
      </c>
      <c r="AP35" s="469">
        <f t="shared" si="44"/>
        <v>0</v>
      </c>
      <c r="AQ35" s="469">
        <f t="shared" si="44"/>
        <v>0</v>
      </c>
      <c r="AR35" s="469">
        <f t="shared" si="44"/>
        <v>0</v>
      </c>
      <c r="AS35" s="469">
        <f t="shared" si="44"/>
        <v>0</v>
      </c>
      <c r="AT35" s="469">
        <f t="shared" si="44"/>
        <v>0</v>
      </c>
      <c r="AU35" s="469">
        <f t="shared" si="44"/>
        <v>0</v>
      </c>
      <c r="AV35" s="469">
        <f t="shared" si="44"/>
        <v>0</v>
      </c>
      <c r="AW35" s="469">
        <f t="shared" si="44"/>
        <v>0</v>
      </c>
      <c r="AX35" s="469">
        <f t="shared" si="44"/>
        <v>0</v>
      </c>
      <c r="AY35" s="469">
        <f t="shared" si="44"/>
        <v>0</v>
      </c>
      <c r="AZ35" s="469">
        <f t="shared" si="44"/>
        <v>0</v>
      </c>
      <c r="BA35" s="469">
        <f t="shared" si="44"/>
        <v>0</v>
      </c>
      <c r="BB35" s="547"/>
      <c r="BC35" s="362"/>
      <c r="BD35" s="362"/>
      <c r="BE35" s="362"/>
      <c r="BF35" s="362"/>
      <c r="BG35" s="362"/>
      <c r="BH35" s="362"/>
      <c r="BI35" s="362"/>
      <c r="BJ35" s="362"/>
      <c r="BK35" s="362"/>
      <c r="BL35" s="362"/>
    </row>
    <row r="36" ht="12.75" hidden="1" customHeight="1">
      <c r="A36" s="462"/>
      <c r="B36" s="482" t="s">
        <v>305</v>
      </c>
      <c r="C36" s="563" t="s">
        <v>306</v>
      </c>
      <c r="D36" s="482" t="s">
        <v>144</v>
      </c>
      <c r="E36" s="564"/>
      <c r="F36" s="391"/>
      <c r="G36" s="565" t="s">
        <v>307</v>
      </c>
      <c r="H36" s="566" t="s">
        <v>251</v>
      </c>
      <c r="I36" s="524">
        <v>1.0</v>
      </c>
      <c r="J36" s="482" t="s">
        <v>151</v>
      </c>
      <c r="K36" s="482" t="s">
        <v>295</v>
      </c>
      <c r="L36" s="567">
        <v>53.0</v>
      </c>
      <c r="M36" s="568">
        <v>119.0</v>
      </c>
      <c r="N36" s="469"/>
      <c r="O36" s="469"/>
      <c r="P36" s="469"/>
      <c r="Q36" s="469"/>
      <c r="R36" s="469"/>
      <c r="S36" s="469"/>
      <c r="T36" s="469"/>
      <c r="U36" s="469"/>
      <c r="V36" s="469"/>
      <c r="W36" s="469"/>
      <c r="X36" s="469"/>
      <c r="Y36" s="469"/>
      <c r="Z36" s="469"/>
      <c r="AA36" s="469"/>
      <c r="AB36" s="469"/>
      <c r="AC36" s="443"/>
      <c r="AD36" s="443"/>
      <c r="AE36" s="569"/>
      <c r="AF36" s="570">
        <f t="shared" si="35"/>
        <v>0</v>
      </c>
      <c r="AG36" s="570">
        <f t="shared" si="36"/>
        <v>0</v>
      </c>
      <c r="AH36" s="571">
        <f t="shared" si="37"/>
        <v>0</v>
      </c>
      <c r="AI36" s="503"/>
      <c r="AJ36" s="531">
        <v>1.1</v>
      </c>
      <c r="AK36" s="531">
        <f t="shared" si="38"/>
        <v>0</v>
      </c>
      <c r="AL36" s="572"/>
      <c r="AM36" s="469">
        <f t="shared" ref="AM36:BA36" si="45">$I36*N36</f>
        <v>0</v>
      </c>
      <c r="AN36" s="469">
        <f t="shared" si="45"/>
        <v>0</v>
      </c>
      <c r="AO36" s="469">
        <f t="shared" si="45"/>
        <v>0</v>
      </c>
      <c r="AP36" s="469">
        <f t="shared" si="45"/>
        <v>0</v>
      </c>
      <c r="AQ36" s="469">
        <f t="shared" si="45"/>
        <v>0</v>
      </c>
      <c r="AR36" s="469">
        <f t="shared" si="45"/>
        <v>0</v>
      </c>
      <c r="AS36" s="469">
        <f t="shared" si="45"/>
        <v>0</v>
      </c>
      <c r="AT36" s="469">
        <f t="shared" si="45"/>
        <v>0</v>
      </c>
      <c r="AU36" s="469">
        <f t="shared" si="45"/>
        <v>0</v>
      </c>
      <c r="AV36" s="469">
        <f t="shared" si="45"/>
        <v>0</v>
      </c>
      <c r="AW36" s="469">
        <f t="shared" si="45"/>
        <v>0</v>
      </c>
      <c r="AX36" s="469">
        <f t="shared" si="45"/>
        <v>0</v>
      </c>
      <c r="AY36" s="469">
        <f t="shared" si="45"/>
        <v>0</v>
      </c>
      <c r="AZ36" s="469">
        <f t="shared" si="45"/>
        <v>0</v>
      </c>
      <c r="BA36" s="469">
        <f t="shared" si="45"/>
        <v>0</v>
      </c>
      <c r="BB36" s="362"/>
      <c r="BC36" s="362"/>
      <c r="BD36" s="362"/>
      <c r="BE36" s="362"/>
      <c r="BF36" s="362"/>
      <c r="BG36" s="362"/>
      <c r="BH36" s="362"/>
      <c r="BI36" s="362"/>
      <c r="BJ36" s="362"/>
      <c r="BK36" s="362"/>
      <c r="BL36" s="362"/>
    </row>
    <row r="37" ht="12.75" hidden="1" customHeight="1">
      <c r="A37" s="462"/>
      <c r="B37" s="482" t="s">
        <v>308</v>
      </c>
      <c r="C37" s="563" t="s">
        <v>309</v>
      </c>
      <c r="D37" s="482" t="s">
        <v>144</v>
      </c>
      <c r="E37" s="564"/>
      <c r="F37" s="365"/>
      <c r="G37" s="565" t="s">
        <v>310</v>
      </c>
      <c r="H37" s="482" t="s">
        <v>278</v>
      </c>
      <c r="I37" s="567">
        <v>1.0</v>
      </c>
      <c r="J37" s="482" t="s">
        <v>151</v>
      </c>
      <c r="K37" s="482" t="s">
        <v>295</v>
      </c>
      <c r="L37" s="567">
        <v>59.0</v>
      </c>
      <c r="M37" s="568">
        <v>135.0</v>
      </c>
      <c r="N37" s="469"/>
      <c r="O37" s="469"/>
      <c r="P37" s="469"/>
      <c r="Q37" s="469"/>
      <c r="R37" s="469"/>
      <c r="S37" s="469"/>
      <c r="T37" s="469"/>
      <c r="U37" s="469"/>
      <c r="V37" s="469"/>
      <c r="W37" s="469"/>
      <c r="X37" s="469"/>
      <c r="Y37" s="469"/>
      <c r="Z37" s="469"/>
      <c r="AA37" s="469"/>
      <c r="AB37" s="469"/>
      <c r="AC37" s="443"/>
      <c r="AD37" s="443"/>
      <c r="AE37" s="569"/>
      <c r="AF37" s="570">
        <f t="shared" si="35"/>
        <v>0</v>
      </c>
      <c r="AG37" s="570">
        <f t="shared" si="36"/>
        <v>0</v>
      </c>
      <c r="AH37" s="571">
        <f t="shared" si="37"/>
        <v>0</v>
      </c>
      <c r="AI37" s="503"/>
      <c r="AJ37" s="531">
        <v>1.16</v>
      </c>
      <c r="AK37" s="531">
        <f t="shared" si="38"/>
        <v>0</v>
      </c>
      <c r="AL37" s="572"/>
      <c r="AM37" s="469">
        <f t="shared" ref="AM37:BA37" si="46">$I37*N37</f>
        <v>0</v>
      </c>
      <c r="AN37" s="469">
        <f t="shared" si="46"/>
        <v>0</v>
      </c>
      <c r="AO37" s="469">
        <f t="shared" si="46"/>
        <v>0</v>
      </c>
      <c r="AP37" s="469">
        <f t="shared" si="46"/>
        <v>0</v>
      </c>
      <c r="AQ37" s="469">
        <f t="shared" si="46"/>
        <v>0</v>
      </c>
      <c r="AR37" s="469">
        <f t="shared" si="46"/>
        <v>0</v>
      </c>
      <c r="AS37" s="469">
        <f t="shared" si="46"/>
        <v>0</v>
      </c>
      <c r="AT37" s="469">
        <f t="shared" si="46"/>
        <v>0</v>
      </c>
      <c r="AU37" s="469">
        <f t="shared" si="46"/>
        <v>0</v>
      </c>
      <c r="AV37" s="469">
        <f t="shared" si="46"/>
        <v>0</v>
      </c>
      <c r="AW37" s="469">
        <f t="shared" si="46"/>
        <v>0</v>
      </c>
      <c r="AX37" s="469">
        <f t="shared" si="46"/>
        <v>0</v>
      </c>
      <c r="AY37" s="469">
        <f t="shared" si="46"/>
        <v>0</v>
      </c>
      <c r="AZ37" s="469">
        <f t="shared" si="46"/>
        <v>0</v>
      </c>
      <c r="BA37" s="469">
        <f t="shared" si="46"/>
        <v>0</v>
      </c>
      <c r="BB37" s="362"/>
      <c r="BC37" s="362"/>
      <c r="BD37" s="362"/>
      <c r="BE37" s="362"/>
      <c r="BF37" s="362"/>
      <c r="BG37" s="362"/>
      <c r="BH37" s="362"/>
      <c r="BI37" s="362"/>
      <c r="BJ37" s="362"/>
      <c r="BK37" s="362"/>
      <c r="BL37" s="362"/>
    </row>
    <row r="38" ht="12.75" hidden="1" customHeight="1">
      <c r="A38" s="462"/>
      <c r="B38" s="482"/>
      <c r="C38" s="563"/>
      <c r="D38" s="482"/>
      <c r="E38" s="564"/>
      <c r="F38" s="365"/>
      <c r="G38" s="383"/>
      <c r="H38" s="482"/>
      <c r="I38" s="567"/>
      <c r="J38" s="482" t="s">
        <v>151</v>
      </c>
      <c r="K38" s="482"/>
      <c r="L38" s="567"/>
      <c r="M38" s="568"/>
      <c r="N38" s="469"/>
      <c r="O38" s="469"/>
      <c r="P38" s="469"/>
      <c r="Q38" s="469"/>
      <c r="R38" s="469"/>
      <c r="S38" s="469"/>
      <c r="T38" s="469"/>
      <c r="U38" s="469"/>
      <c r="V38" s="469"/>
      <c r="W38" s="469"/>
      <c r="X38" s="469"/>
      <c r="Y38" s="469"/>
      <c r="Z38" s="469"/>
      <c r="AA38" s="469"/>
      <c r="AB38" s="469"/>
      <c r="AC38" s="443"/>
      <c r="AD38" s="443"/>
      <c r="AE38" s="569"/>
      <c r="AF38" s="570"/>
      <c r="AG38" s="570"/>
      <c r="AH38" s="571"/>
      <c r="AI38" s="503"/>
      <c r="AJ38" s="531"/>
      <c r="AK38" s="531"/>
      <c r="AL38" s="572"/>
      <c r="AM38" s="469"/>
      <c r="AN38" s="469"/>
      <c r="AO38" s="469"/>
      <c r="AP38" s="469"/>
      <c r="AQ38" s="469"/>
      <c r="AR38" s="469"/>
      <c r="AS38" s="469"/>
      <c r="AT38" s="469"/>
      <c r="AU38" s="469"/>
      <c r="AV38" s="469"/>
      <c r="AW38" s="469"/>
      <c r="AX38" s="469"/>
      <c r="AY38" s="469"/>
      <c r="AZ38" s="469"/>
      <c r="BA38" s="469"/>
      <c r="BB38" s="362"/>
      <c r="BC38" s="362"/>
      <c r="BD38" s="362"/>
      <c r="BE38" s="362"/>
      <c r="BF38" s="362"/>
      <c r="BG38" s="362"/>
      <c r="BH38" s="362"/>
      <c r="BI38" s="362"/>
      <c r="BJ38" s="362"/>
      <c r="BK38" s="362"/>
      <c r="BL38" s="362"/>
    </row>
    <row r="39" ht="12.75" hidden="1" customHeight="1">
      <c r="A39" s="462"/>
      <c r="B39" s="482"/>
      <c r="C39" s="563"/>
      <c r="D39" s="482"/>
      <c r="E39" s="564"/>
      <c r="F39" s="365"/>
      <c r="G39" s="575"/>
      <c r="H39" s="482"/>
      <c r="I39" s="567"/>
      <c r="J39" s="482" t="s">
        <v>151</v>
      </c>
      <c r="K39" s="482"/>
      <c r="L39" s="567"/>
      <c r="M39" s="568"/>
      <c r="N39" s="469"/>
      <c r="O39" s="469"/>
      <c r="P39" s="469"/>
      <c r="Q39" s="469"/>
      <c r="R39" s="469"/>
      <c r="S39" s="469"/>
      <c r="T39" s="469"/>
      <c r="U39" s="469"/>
      <c r="V39" s="469"/>
      <c r="W39" s="469"/>
      <c r="X39" s="469"/>
      <c r="Y39" s="469"/>
      <c r="Z39" s="469"/>
      <c r="AA39" s="469"/>
      <c r="AB39" s="469"/>
      <c r="AC39" s="443"/>
      <c r="AD39" s="443"/>
      <c r="AE39" s="569"/>
      <c r="AF39" s="570"/>
      <c r="AG39" s="570"/>
      <c r="AH39" s="571"/>
      <c r="AI39" s="503"/>
      <c r="AJ39" s="531"/>
      <c r="AK39" s="531"/>
      <c r="AL39" s="572"/>
      <c r="AM39" s="469"/>
      <c r="AN39" s="469"/>
      <c r="AO39" s="469"/>
      <c r="AP39" s="469"/>
      <c r="AQ39" s="469"/>
      <c r="AR39" s="469"/>
      <c r="AS39" s="469"/>
      <c r="AT39" s="469"/>
      <c r="AU39" s="469"/>
      <c r="AV39" s="469"/>
      <c r="AW39" s="469"/>
      <c r="AX39" s="469"/>
      <c r="AY39" s="469"/>
      <c r="AZ39" s="469"/>
      <c r="BA39" s="469"/>
      <c r="BB39" s="362"/>
      <c r="BC39" s="362"/>
      <c r="BD39" s="362"/>
      <c r="BE39" s="362"/>
      <c r="BF39" s="362"/>
      <c r="BG39" s="362"/>
      <c r="BH39" s="362"/>
      <c r="BI39" s="362"/>
      <c r="BJ39" s="362"/>
      <c r="BK39" s="362"/>
      <c r="BL39" s="362"/>
    </row>
    <row r="40" ht="13.5" hidden="1" customHeight="1">
      <c r="A40" s="462"/>
      <c r="B40" s="482"/>
      <c r="C40" s="563"/>
      <c r="D40" s="482"/>
      <c r="E40" s="564"/>
      <c r="F40" s="365"/>
      <c r="G40" s="383"/>
      <c r="H40" s="482"/>
      <c r="I40" s="567"/>
      <c r="J40" s="482" t="s">
        <v>151</v>
      </c>
      <c r="K40" s="482"/>
      <c r="L40" s="567"/>
      <c r="M40" s="568"/>
      <c r="N40" s="469"/>
      <c r="O40" s="469"/>
      <c r="P40" s="469"/>
      <c r="Q40" s="469"/>
      <c r="R40" s="469"/>
      <c r="S40" s="469"/>
      <c r="T40" s="469"/>
      <c r="U40" s="469"/>
      <c r="V40" s="469"/>
      <c r="W40" s="469"/>
      <c r="X40" s="469"/>
      <c r="Y40" s="469"/>
      <c r="Z40" s="469"/>
      <c r="AA40" s="469"/>
      <c r="AB40" s="469"/>
      <c r="AC40" s="443"/>
      <c r="AD40" s="443"/>
      <c r="AE40" s="569"/>
      <c r="AF40" s="570"/>
      <c r="AG40" s="570"/>
      <c r="AH40" s="571"/>
      <c r="AI40" s="503"/>
      <c r="AJ40" s="531"/>
      <c r="AK40" s="531"/>
      <c r="AL40" s="572"/>
      <c r="AM40" s="469"/>
      <c r="AN40" s="469"/>
      <c r="AO40" s="469"/>
      <c r="AP40" s="469"/>
      <c r="AQ40" s="469"/>
      <c r="AR40" s="469"/>
      <c r="AS40" s="469"/>
      <c r="AT40" s="469"/>
      <c r="AU40" s="469"/>
      <c r="AV40" s="469"/>
      <c r="AW40" s="469"/>
      <c r="AX40" s="469"/>
      <c r="AY40" s="469"/>
      <c r="AZ40" s="469"/>
      <c r="BA40" s="469"/>
      <c r="BB40" s="362"/>
      <c r="BC40" s="362"/>
      <c r="BD40" s="362"/>
      <c r="BE40" s="362"/>
      <c r="BF40" s="362"/>
      <c r="BG40" s="362"/>
      <c r="BH40" s="362"/>
      <c r="BI40" s="362"/>
      <c r="BJ40" s="362"/>
      <c r="BK40" s="362"/>
      <c r="BL40" s="362"/>
    </row>
    <row r="41" ht="12.0" hidden="1" customHeight="1">
      <c r="A41" s="462"/>
      <c r="B41" s="505" t="s">
        <v>311</v>
      </c>
      <c r="C41" s="506" t="s">
        <v>312</v>
      </c>
      <c r="D41" s="505" t="s">
        <v>144</v>
      </c>
      <c r="E41" s="507"/>
      <c r="F41" s="508" t="s">
        <v>230</v>
      </c>
      <c r="G41" s="576" t="s">
        <v>313</v>
      </c>
      <c r="H41" s="505" t="s">
        <v>251</v>
      </c>
      <c r="I41" s="510">
        <v>1.0</v>
      </c>
      <c r="J41" s="482" t="s">
        <v>151</v>
      </c>
      <c r="K41" s="505" t="s">
        <v>285</v>
      </c>
      <c r="L41" s="510">
        <v>40.0</v>
      </c>
      <c r="M41" s="511">
        <v>119.0</v>
      </c>
      <c r="N41" s="469"/>
      <c r="O41" s="469"/>
      <c r="P41" s="469"/>
      <c r="Q41" s="469"/>
      <c r="R41" s="469"/>
      <c r="S41" s="469"/>
      <c r="T41" s="469"/>
      <c r="U41" s="469"/>
      <c r="V41" s="469"/>
      <c r="W41" s="469"/>
      <c r="X41" s="469"/>
      <c r="Y41" s="469"/>
      <c r="Z41" s="469"/>
      <c r="AA41" s="469"/>
      <c r="AB41" s="469"/>
      <c r="AC41" s="469"/>
      <c r="AD41" s="469"/>
      <c r="AE41" s="512" t="s">
        <v>227</v>
      </c>
      <c r="AF41" s="513">
        <f t="shared" ref="AF41:AF42" si="48">SUM(N41:AB41)</f>
        <v>0</v>
      </c>
      <c r="AG41" s="513">
        <f t="shared" ref="AG41:AG42" si="49">AF41*I41</f>
        <v>0</v>
      </c>
      <c r="AH41" s="514">
        <f t="shared" ref="AH41:AH42" si="50">SUM(N41:AB41)*M41</f>
        <v>0</v>
      </c>
      <c r="AI41" s="503"/>
      <c r="AJ41" s="458">
        <v>0.86</v>
      </c>
      <c r="AK41" s="458">
        <f t="shared" ref="AK41:AK42" si="51">AJ41*AG41</f>
        <v>0</v>
      </c>
      <c r="AL41" s="515"/>
      <c r="AM41" s="469">
        <f t="shared" ref="AM41:BA41" si="47">$I41*N41</f>
        <v>0</v>
      </c>
      <c r="AN41" s="469">
        <f t="shared" si="47"/>
        <v>0</v>
      </c>
      <c r="AO41" s="469">
        <f t="shared" si="47"/>
        <v>0</v>
      </c>
      <c r="AP41" s="469">
        <f t="shared" si="47"/>
        <v>0</v>
      </c>
      <c r="AQ41" s="469">
        <f t="shared" si="47"/>
        <v>0</v>
      </c>
      <c r="AR41" s="469">
        <f t="shared" si="47"/>
        <v>0</v>
      </c>
      <c r="AS41" s="469">
        <f t="shared" si="47"/>
        <v>0</v>
      </c>
      <c r="AT41" s="469">
        <f t="shared" si="47"/>
        <v>0</v>
      </c>
      <c r="AU41" s="469">
        <f t="shared" si="47"/>
        <v>0</v>
      </c>
      <c r="AV41" s="469">
        <f t="shared" si="47"/>
        <v>0</v>
      </c>
      <c r="AW41" s="469">
        <f t="shared" si="47"/>
        <v>0</v>
      </c>
      <c r="AX41" s="469">
        <f t="shared" si="47"/>
        <v>0</v>
      </c>
      <c r="AY41" s="469">
        <f t="shared" si="47"/>
        <v>0</v>
      </c>
      <c r="AZ41" s="469">
        <f t="shared" si="47"/>
        <v>0</v>
      </c>
      <c r="BA41" s="469">
        <f t="shared" si="47"/>
        <v>0</v>
      </c>
      <c r="BB41" s="362"/>
      <c r="BC41" s="362"/>
      <c r="BD41" s="362"/>
      <c r="BE41" s="362"/>
      <c r="BF41" s="362"/>
      <c r="BG41" s="362"/>
      <c r="BH41" s="362"/>
      <c r="BI41" s="362"/>
      <c r="BJ41" s="362"/>
      <c r="BK41" s="362"/>
      <c r="BL41" s="362"/>
    </row>
    <row r="42" ht="12.0" hidden="1" customHeight="1">
      <c r="A42" s="462"/>
      <c r="B42" s="505" t="s">
        <v>314</v>
      </c>
      <c r="C42" s="506" t="s">
        <v>315</v>
      </c>
      <c r="D42" s="505" t="s">
        <v>144</v>
      </c>
      <c r="E42" s="507"/>
      <c r="F42" s="508" t="s">
        <v>230</v>
      </c>
      <c r="G42" s="576" t="s">
        <v>316</v>
      </c>
      <c r="H42" s="505" t="s">
        <v>251</v>
      </c>
      <c r="I42" s="510">
        <v>1.0</v>
      </c>
      <c r="J42" s="482" t="s">
        <v>151</v>
      </c>
      <c r="K42" s="505" t="s">
        <v>285</v>
      </c>
      <c r="L42" s="510">
        <v>43.0</v>
      </c>
      <c r="M42" s="511">
        <v>119.0</v>
      </c>
      <c r="N42" s="469"/>
      <c r="O42" s="469"/>
      <c r="P42" s="469"/>
      <c r="Q42" s="469"/>
      <c r="R42" s="469"/>
      <c r="S42" s="469"/>
      <c r="T42" s="469"/>
      <c r="U42" s="469"/>
      <c r="V42" s="469"/>
      <c r="W42" s="469"/>
      <c r="X42" s="469"/>
      <c r="Y42" s="469"/>
      <c r="Z42" s="469"/>
      <c r="AA42" s="469"/>
      <c r="AB42" s="469"/>
      <c r="AC42" s="469"/>
      <c r="AD42" s="469"/>
      <c r="AE42" s="512" t="s">
        <v>227</v>
      </c>
      <c r="AF42" s="513">
        <f t="shared" si="48"/>
        <v>0</v>
      </c>
      <c r="AG42" s="513">
        <f t="shared" si="49"/>
        <v>0</v>
      </c>
      <c r="AH42" s="514">
        <f t="shared" si="50"/>
        <v>0</v>
      </c>
      <c r="AI42" s="503"/>
      <c r="AJ42" s="458">
        <v>0.86</v>
      </c>
      <c r="AK42" s="458">
        <f t="shared" si="51"/>
        <v>0</v>
      </c>
      <c r="AL42" s="515"/>
      <c r="AM42" s="469">
        <f t="shared" ref="AM42:BA42" si="52">$I42*N42</f>
        <v>0</v>
      </c>
      <c r="AN42" s="469">
        <f t="shared" si="52"/>
        <v>0</v>
      </c>
      <c r="AO42" s="469">
        <f t="shared" si="52"/>
        <v>0</v>
      </c>
      <c r="AP42" s="469">
        <f t="shared" si="52"/>
        <v>0</v>
      </c>
      <c r="AQ42" s="469">
        <f t="shared" si="52"/>
        <v>0</v>
      </c>
      <c r="AR42" s="469">
        <f t="shared" si="52"/>
        <v>0</v>
      </c>
      <c r="AS42" s="469">
        <f t="shared" si="52"/>
        <v>0</v>
      </c>
      <c r="AT42" s="469">
        <f t="shared" si="52"/>
        <v>0</v>
      </c>
      <c r="AU42" s="469">
        <f t="shared" si="52"/>
        <v>0</v>
      </c>
      <c r="AV42" s="469">
        <f t="shared" si="52"/>
        <v>0</v>
      </c>
      <c r="AW42" s="469">
        <f t="shared" si="52"/>
        <v>0</v>
      </c>
      <c r="AX42" s="469">
        <f t="shared" si="52"/>
        <v>0</v>
      </c>
      <c r="AY42" s="469">
        <f t="shared" si="52"/>
        <v>0</v>
      </c>
      <c r="AZ42" s="469">
        <f t="shared" si="52"/>
        <v>0</v>
      </c>
      <c r="BA42" s="469">
        <f t="shared" si="52"/>
        <v>0</v>
      </c>
      <c r="BB42" s="362"/>
      <c r="BC42" s="362"/>
      <c r="BD42" s="362"/>
      <c r="BE42" s="362"/>
      <c r="BF42" s="362"/>
      <c r="BG42" s="362"/>
      <c r="BH42" s="362"/>
      <c r="BI42" s="362"/>
      <c r="BJ42" s="362"/>
      <c r="BK42" s="362"/>
      <c r="BL42" s="362"/>
    </row>
    <row r="43" ht="1.5" customHeight="1">
      <c r="A43" s="462"/>
      <c r="B43" s="577"/>
      <c r="C43" s="577"/>
      <c r="D43" s="577"/>
      <c r="E43" s="578"/>
      <c r="F43" s="577"/>
      <c r="G43" s="577"/>
      <c r="H43" s="577"/>
      <c r="I43" s="579"/>
      <c r="J43" s="577"/>
      <c r="K43" s="577"/>
      <c r="L43" s="579"/>
      <c r="M43" s="580"/>
      <c r="N43" s="579"/>
      <c r="O43" s="579"/>
      <c r="P43" s="579"/>
      <c r="Q43" s="579"/>
      <c r="R43" s="579"/>
      <c r="S43" s="579"/>
      <c r="T43" s="579"/>
      <c r="U43" s="579"/>
      <c r="V43" s="579"/>
      <c r="W43" s="579"/>
      <c r="X43" s="579"/>
      <c r="Y43" s="579"/>
      <c r="Z43" s="469"/>
      <c r="AA43" s="469"/>
      <c r="AB43" s="469"/>
      <c r="AC43" s="300"/>
      <c r="AD43" s="300"/>
      <c r="AE43" s="581"/>
      <c r="AF43" s="582"/>
      <c r="AG43" s="582"/>
      <c r="AH43" s="583"/>
      <c r="AI43" s="581"/>
      <c r="AJ43" s="581"/>
      <c r="AK43" s="581"/>
      <c r="AL43" s="584"/>
      <c r="AM43" s="469"/>
      <c r="AN43" s="469"/>
      <c r="AO43" s="469"/>
      <c r="AP43" s="469"/>
      <c r="AQ43" s="469"/>
      <c r="AR43" s="469"/>
      <c r="AS43" s="469"/>
      <c r="AT43" s="469"/>
      <c r="AU43" s="469"/>
      <c r="AV43" s="469"/>
      <c r="AW43" s="469"/>
      <c r="AX43" s="469"/>
      <c r="AY43" s="469"/>
      <c r="AZ43" s="469"/>
      <c r="BA43" s="469"/>
      <c r="BB43" s="443"/>
      <c r="BC43" s="443"/>
      <c r="BD43" s="443"/>
      <c r="BE43" s="443"/>
      <c r="BF43" s="443"/>
      <c r="BG43" s="443"/>
      <c r="BH43" s="443"/>
      <c r="BI43" s="443"/>
      <c r="BJ43" s="443"/>
      <c r="BK43" s="443"/>
      <c r="BL43" s="443"/>
    </row>
    <row r="44" ht="20.25" customHeight="1">
      <c r="A44" s="462"/>
      <c r="B44" s="585"/>
      <c r="C44" s="585"/>
      <c r="D44" s="585"/>
      <c r="E44" s="585"/>
      <c r="F44" s="585"/>
      <c r="G44" s="585"/>
      <c r="H44" s="585"/>
      <c r="I44" s="585"/>
      <c r="J44" s="585"/>
      <c r="K44" s="585"/>
      <c r="L44" s="585"/>
      <c r="M44" s="586"/>
      <c r="N44" s="470" t="s">
        <v>154</v>
      </c>
      <c r="O44" s="298"/>
      <c r="P44" s="298"/>
      <c r="Q44" s="298"/>
      <c r="R44" s="298"/>
      <c r="S44" s="298"/>
      <c r="T44" s="298"/>
      <c r="U44" s="298"/>
      <c r="V44" s="298"/>
      <c r="W44" s="298"/>
      <c r="X44" s="298"/>
      <c r="Y44" s="299"/>
      <c r="Z44" s="452" t="s">
        <v>221</v>
      </c>
      <c r="AA44" s="453"/>
      <c r="AB44" s="454"/>
      <c r="AC44" s="585"/>
      <c r="AD44" s="585"/>
      <c r="AE44" s="461"/>
      <c r="AF44" s="455"/>
      <c r="AG44" s="455"/>
      <c r="AH44" s="456"/>
      <c r="AI44" s="457"/>
      <c r="AJ44" s="467"/>
      <c r="AK44" s="467"/>
      <c r="AL44" s="468"/>
      <c r="AM44" s="443"/>
      <c r="AN44" s="443"/>
      <c r="AO44" s="443"/>
      <c r="AP44" s="443"/>
      <c r="AQ44" s="443"/>
      <c r="AR44" s="443"/>
      <c r="AS44" s="443"/>
      <c r="AT44" s="443"/>
      <c r="AU44" s="443"/>
      <c r="AV44" s="443"/>
      <c r="AW44" s="443"/>
      <c r="AX44" s="443"/>
      <c r="AY44" s="443"/>
      <c r="AZ44" s="443"/>
      <c r="BA44" s="443"/>
      <c r="BB44" s="362"/>
      <c r="BC44" s="362"/>
      <c r="BD44" s="362"/>
      <c r="BE44" s="362"/>
      <c r="BF44" s="362"/>
      <c r="BG44" s="362"/>
      <c r="BH44" s="362"/>
      <c r="BI44" s="362"/>
      <c r="BJ44" s="362"/>
      <c r="BK44" s="362"/>
      <c r="BL44" s="362"/>
    </row>
    <row r="45" ht="24.75" customHeight="1">
      <c r="A45" s="462"/>
      <c r="B45" s="463" t="s">
        <v>317</v>
      </c>
      <c r="C45" s="464"/>
      <c r="D45" s="464"/>
      <c r="E45" s="464"/>
      <c r="F45" s="464"/>
      <c r="G45" s="464"/>
      <c r="H45" s="464"/>
      <c r="I45" s="464"/>
      <c r="J45" s="464"/>
      <c r="K45" s="464"/>
      <c r="L45" s="464"/>
      <c r="M45" s="465"/>
      <c r="N45" s="58" t="s">
        <v>30</v>
      </c>
      <c r="O45" s="59" t="s">
        <v>31</v>
      </c>
      <c r="P45" s="60" t="s">
        <v>32</v>
      </c>
      <c r="Q45" s="61" t="s">
        <v>33</v>
      </c>
      <c r="R45" s="62" t="s">
        <v>34</v>
      </c>
      <c r="S45" s="63" t="s">
        <v>35</v>
      </c>
      <c r="T45" s="64" t="s">
        <v>36</v>
      </c>
      <c r="U45" s="65" t="s">
        <v>37</v>
      </c>
      <c r="V45" s="66" t="s">
        <v>38</v>
      </c>
      <c r="W45" s="67" t="s">
        <v>39</v>
      </c>
      <c r="X45" s="68" t="s">
        <v>40</v>
      </c>
      <c r="Y45" s="69" t="s">
        <v>41</v>
      </c>
      <c r="Z45" s="466" t="s">
        <v>42</v>
      </c>
      <c r="AA45" s="71" t="s">
        <v>43</v>
      </c>
      <c r="AB45" s="72" t="s">
        <v>44</v>
      </c>
      <c r="AC45" s="443"/>
      <c r="AD45" s="443"/>
      <c r="AE45" s="461"/>
      <c r="AF45" s="455"/>
      <c r="AG45" s="455"/>
      <c r="AH45" s="456"/>
      <c r="AI45" s="457"/>
      <c r="AJ45" s="467"/>
      <c r="AK45" s="467"/>
      <c r="AL45" s="468"/>
      <c r="AM45" s="469"/>
      <c r="AN45" s="469"/>
      <c r="AO45" s="469"/>
      <c r="AP45" s="443"/>
      <c r="AQ45" s="443"/>
      <c r="AR45" s="469"/>
      <c r="AS45" s="469"/>
      <c r="AT45" s="469"/>
      <c r="AU45" s="469"/>
      <c r="AV45" s="469"/>
      <c r="AW45" s="469"/>
      <c r="AX45" s="469"/>
      <c r="AY45" s="469"/>
      <c r="AZ45" s="469"/>
      <c r="BA45" s="469"/>
      <c r="BB45" s="362"/>
      <c r="BC45" s="362"/>
      <c r="BD45" s="362"/>
      <c r="BE45" s="362"/>
      <c r="BF45" s="362"/>
      <c r="BG45" s="362"/>
      <c r="BH45" s="362"/>
      <c r="BI45" s="362"/>
      <c r="BJ45" s="362"/>
      <c r="BK45" s="362"/>
      <c r="BL45" s="362"/>
    </row>
    <row r="46" ht="22.5" customHeight="1">
      <c r="A46" s="462"/>
      <c r="B46" s="470" t="s">
        <v>154</v>
      </c>
      <c r="C46" s="298"/>
      <c r="D46" s="298"/>
      <c r="E46" s="298"/>
      <c r="F46" s="298"/>
      <c r="G46" s="298"/>
      <c r="H46" s="298"/>
      <c r="I46" s="298"/>
      <c r="J46" s="298"/>
      <c r="K46" s="298"/>
      <c r="L46" s="298"/>
      <c r="M46" s="299"/>
      <c r="N46" s="77" t="s">
        <v>45</v>
      </c>
      <c r="O46" s="78" t="s">
        <v>46</v>
      </c>
      <c r="P46" s="79" t="s">
        <v>47</v>
      </c>
      <c r="Q46" s="80" t="s">
        <v>48</v>
      </c>
      <c r="R46" s="81" t="s">
        <v>49</v>
      </c>
      <c r="S46" s="82" t="s">
        <v>50</v>
      </c>
      <c r="T46" s="83" t="s">
        <v>51</v>
      </c>
      <c r="U46" s="84" t="s">
        <v>52</v>
      </c>
      <c r="V46" s="85" t="s">
        <v>53</v>
      </c>
      <c r="W46" s="86" t="s">
        <v>54</v>
      </c>
      <c r="X46" s="87" t="s">
        <v>55</v>
      </c>
      <c r="Y46" s="88" t="s">
        <v>56</v>
      </c>
      <c r="Z46" s="471" t="s">
        <v>57</v>
      </c>
      <c r="AA46" s="90" t="s">
        <v>58</v>
      </c>
      <c r="AB46" s="91" t="s">
        <v>59</v>
      </c>
      <c r="AC46" s="443"/>
      <c r="AD46" s="443"/>
      <c r="AE46" s="472" t="s">
        <v>224</v>
      </c>
      <c r="AF46" s="473" t="s">
        <v>142</v>
      </c>
      <c r="AG46" s="473" t="s">
        <v>142</v>
      </c>
      <c r="AH46" s="474" t="s">
        <v>24</v>
      </c>
      <c r="AI46" s="475"/>
      <c r="AJ46" s="476" t="s">
        <v>220</v>
      </c>
      <c r="AK46" s="476" t="s">
        <v>222</v>
      </c>
      <c r="AL46" s="468"/>
      <c r="AM46" s="469"/>
      <c r="AN46" s="469"/>
      <c r="AO46" s="469"/>
      <c r="AP46" s="443"/>
      <c r="AQ46" s="443"/>
      <c r="AR46" s="469"/>
      <c r="AS46" s="469"/>
      <c r="AT46" s="469"/>
      <c r="AU46" s="469"/>
      <c r="AV46" s="469"/>
      <c r="AW46" s="469"/>
      <c r="AX46" s="469"/>
      <c r="AY46" s="469"/>
      <c r="AZ46" s="469"/>
      <c r="BA46" s="469"/>
      <c r="BB46" s="362"/>
      <c r="BC46" s="362"/>
      <c r="BD46" s="362"/>
      <c r="BE46" s="362"/>
      <c r="BF46" s="362"/>
      <c r="BG46" s="362"/>
      <c r="BH46" s="362"/>
      <c r="BI46" s="362"/>
      <c r="BJ46" s="362"/>
      <c r="BK46" s="362"/>
      <c r="BL46" s="362"/>
    </row>
    <row r="47" ht="27.75" customHeight="1">
      <c r="A47" s="477"/>
      <c r="B47" s="478"/>
      <c r="C47" s="478" t="s">
        <v>143</v>
      </c>
      <c r="D47" s="479" t="s">
        <v>144</v>
      </c>
      <c r="E47" s="480" t="s">
        <v>225</v>
      </c>
      <c r="F47" s="298"/>
      <c r="G47" s="298"/>
      <c r="H47" s="299"/>
      <c r="I47" s="481">
        <v>18.0</v>
      </c>
      <c r="J47" s="479" t="s">
        <v>146</v>
      </c>
      <c r="K47" s="483" t="s">
        <v>318</v>
      </c>
      <c r="L47" s="299"/>
      <c r="M47" s="484">
        <v>2220.3</v>
      </c>
      <c r="N47" s="485"/>
      <c r="O47" s="486"/>
      <c r="P47" s="487"/>
      <c r="Q47" s="488"/>
      <c r="R47" s="489"/>
      <c r="S47" s="490"/>
      <c r="T47" s="491"/>
      <c r="U47" s="492"/>
      <c r="V47" s="493"/>
      <c r="W47" s="494"/>
      <c r="X47" s="495"/>
      <c r="Y47" s="496"/>
      <c r="Z47" s="497"/>
      <c r="AA47" s="498"/>
      <c r="AB47" s="499"/>
      <c r="AC47" s="443"/>
      <c r="AD47" s="443"/>
      <c r="AE47" s="500" t="s">
        <v>227</v>
      </c>
      <c r="AF47" s="501">
        <f t="shared" ref="AF47:AF65" si="54">SUM(N47:AB47)</f>
        <v>0</v>
      </c>
      <c r="AG47" s="501">
        <f t="shared" ref="AG47:AG65" si="55">AF47*I47</f>
        <v>0</v>
      </c>
      <c r="AH47" s="502">
        <f t="shared" ref="AH47:AH65" si="56">SUM(N47:AB47)*M47</f>
        <v>0</v>
      </c>
      <c r="AI47" s="503"/>
      <c r="AJ47" s="458">
        <v>17.0</v>
      </c>
      <c r="AK47" s="458">
        <f>SUM(N47:AB47)*AJ47</f>
        <v>0</v>
      </c>
      <c r="AL47" s="504"/>
      <c r="AM47" s="469">
        <f t="shared" ref="AM47:BA47" si="53">$I47*N47</f>
        <v>0</v>
      </c>
      <c r="AN47" s="469">
        <f t="shared" si="53"/>
        <v>0</v>
      </c>
      <c r="AO47" s="469">
        <f t="shared" si="53"/>
        <v>0</v>
      </c>
      <c r="AP47" s="469">
        <f t="shared" si="53"/>
        <v>0</v>
      </c>
      <c r="AQ47" s="469">
        <f t="shared" si="53"/>
        <v>0</v>
      </c>
      <c r="AR47" s="469">
        <f t="shared" si="53"/>
        <v>0</v>
      </c>
      <c r="AS47" s="469">
        <f t="shared" si="53"/>
        <v>0</v>
      </c>
      <c r="AT47" s="469">
        <f t="shared" si="53"/>
        <v>0</v>
      </c>
      <c r="AU47" s="469">
        <f t="shared" si="53"/>
        <v>0</v>
      </c>
      <c r="AV47" s="469">
        <f t="shared" si="53"/>
        <v>0</v>
      </c>
      <c r="AW47" s="469">
        <f t="shared" si="53"/>
        <v>0</v>
      </c>
      <c r="AX47" s="469">
        <f t="shared" si="53"/>
        <v>0</v>
      </c>
      <c r="AY47" s="469">
        <f t="shared" si="53"/>
        <v>0</v>
      </c>
      <c r="AZ47" s="469">
        <f t="shared" si="53"/>
        <v>0</v>
      </c>
      <c r="BA47" s="469">
        <f t="shared" si="53"/>
        <v>0</v>
      </c>
      <c r="BB47" s="469"/>
      <c r="BC47" s="443"/>
      <c r="BD47" s="443"/>
      <c r="BE47" s="443"/>
      <c r="BF47" s="443"/>
      <c r="BG47" s="443"/>
      <c r="BH47" s="443"/>
      <c r="BI47" s="443"/>
      <c r="BJ47" s="443"/>
      <c r="BK47" s="443"/>
      <c r="BL47" s="443"/>
    </row>
    <row r="48" ht="12.0" customHeight="1">
      <c r="A48" s="462"/>
      <c r="B48" s="505" t="s">
        <v>228</v>
      </c>
      <c r="C48" s="506" t="s">
        <v>229</v>
      </c>
      <c r="D48" s="505" t="s">
        <v>144</v>
      </c>
      <c r="E48" s="507"/>
      <c r="F48" s="508" t="s">
        <v>230</v>
      </c>
      <c r="G48" s="509" t="s">
        <v>231</v>
      </c>
      <c r="H48" s="505" t="s">
        <v>232</v>
      </c>
      <c r="I48" s="510">
        <v>1.0</v>
      </c>
      <c r="J48" s="505" t="s">
        <v>146</v>
      </c>
      <c r="K48" s="505" t="s">
        <v>233</v>
      </c>
      <c r="L48" s="510">
        <v>27.0</v>
      </c>
      <c r="M48" s="511">
        <v>131.0</v>
      </c>
      <c r="N48" s="443"/>
      <c r="O48" s="469"/>
      <c r="P48" s="469"/>
      <c r="Q48" s="469"/>
      <c r="R48" s="469"/>
      <c r="S48" s="469"/>
      <c r="T48" s="469"/>
      <c r="U48" s="469"/>
      <c r="V48" s="469"/>
      <c r="W48" s="469"/>
      <c r="X48" s="469"/>
      <c r="Y48" s="469"/>
      <c r="Z48" s="469"/>
      <c r="AA48" s="469"/>
      <c r="AB48" s="469"/>
      <c r="AC48" s="469"/>
      <c r="AD48" s="469"/>
      <c r="AE48" s="512" t="s">
        <v>227</v>
      </c>
      <c r="AF48" s="513">
        <f t="shared" si="54"/>
        <v>0</v>
      </c>
      <c r="AG48" s="513">
        <f t="shared" si="55"/>
        <v>0</v>
      </c>
      <c r="AH48" s="514">
        <f t="shared" si="56"/>
        <v>0</v>
      </c>
      <c r="AI48" s="503"/>
      <c r="AJ48" s="458">
        <v>0.92</v>
      </c>
      <c r="AK48" s="458">
        <f t="shared" ref="AK48:AK65" si="58">AJ48*AG48</f>
        <v>0</v>
      </c>
      <c r="AL48" s="515"/>
      <c r="AM48" s="469">
        <f t="shared" ref="AM48:BA48" si="57">$I48*N48</f>
        <v>0</v>
      </c>
      <c r="AN48" s="469">
        <f t="shared" si="57"/>
        <v>0</v>
      </c>
      <c r="AO48" s="469">
        <f t="shared" si="57"/>
        <v>0</v>
      </c>
      <c r="AP48" s="469">
        <f t="shared" si="57"/>
        <v>0</v>
      </c>
      <c r="AQ48" s="469">
        <f t="shared" si="57"/>
        <v>0</v>
      </c>
      <c r="AR48" s="469">
        <f t="shared" si="57"/>
        <v>0</v>
      </c>
      <c r="AS48" s="469">
        <f t="shared" si="57"/>
        <v>0</v>
      </c>
      <c r="AT48" s="469">
        <f t="shared" si="57"/>
        <v>0</v>
      </c>
      <c r="AU48" s="469">
        <f t="shared" si="57"/>
        <v>0</v>
      </c>
      <c r="AV48" s="469">
        <f t="shared" si="57"/>
        <v>0</v>
      </c>
      <c r="AW48" s="469">
        <f t="shared" si="57"/>
        <v>0</v>
      </c>
      <c r="AX48" s="469">
        <f t="shared" si="57"/>
        <v>0</v>
      </c>
      <c r="AY48" s="469">
        <f t="shared" si="57"/>
        <v>0</v>
      </c>
      <c r="AZ48" s="469">
        <f t="shared" si="57"/>
        <v>0</v>
      </c>
      <c r="BA48" s="469">
        <f t="shared" si="57"/>
        <v>0</v>
      </c>
      <c r="BB48" s="362"/>
      <c r="BC48" s="362"/>
      <c r="BD48" s="362"/>
      <c r="BE48" s="362"/>
      <c r="BF48" s="362"/>
      <c r="BG48" s="362"/>
      <c r="BH48" s="362"/>
      <c r="BI48" s="362"/>
      <c r="BJ48" s="362"/>
      <c r="BK48" s="362"/>
      <c r="BL48" s="362"/>
    </row>
    <row r="49" ht="12.0" customHeight="1">
      <c r="A49" s="462"/>
      <c r="B49" s="505" t="s">
        <v>234</v>
      </c>
      <c r="C49" s="506" t="s">
        <v>235</v>
      </c>
      <c r="D49" s="505" t="s">
        <v>144</v>
      </c>
      <c r="E49" s="507"/>
      <c r="F49" s="508" t="s">
        <v>230</v>
      </c>
      <c r="G49" s="509" t="s">
        <v>236</v>
      </c>
      <c r="H49" s="505" t="s">
        <v>232</v>
      </c>
      <c r="I49" s="510">
        <v>1.0</v>
      </c>
      <c r="J49" s="505" t="s">
        <v>146</v>
      </c>
      <c r="K49" s="505" t="s">
        <v>233</v>
      </c>
      <c r="L49" s="510">
        <v>21.5</v>
      </c>
      <c r="M49" s="511">
        <v>131.0</v>
      </c>
      <c r="N49" s="443"/>
      <c r="O49" s="469"/>
      <c r="P49" s="469"/>
      <c r="Q49" s="469"/>
      <c r="R49" s="469"/>
      <c r="S49" s="469"/>
      <c r="T49" s="469"/>
      <c r="U49" s="469"/>
      <c r="V49" s="469"/>
      <c r="W49" s="469"/>
      <c r="X49" s="469"/>
      <c r="Y49" s="469"/>
      <c r="Z49" s="469"/>
      <c r="AA49" s="469"/>
      <c r="AB49" s="469"/>
      <c r="AC49" s="469"/>
      <c r="AD49" s="469"/>
      <c r="AE49" s="512" t="s">
        <v>227</v>
      </c>
      <c r="AF49" s="513">
        <f t="shared" si="54"/>
        <v>0</v>
      </c>
      <c r="AG49" s="513">
        <f t="shared" si="55"/>
        <v>0</v>
      </c>
      <c r="AH49" s="514">
        <f t="shared" si="56"/>
        <v>0</v>
      </c>
      <c r="AI49" s="503"/>
      <c r="AJ49" s="458">
        <v>0.95</v>
      </c>
      <c r="AK49" s="458">
        <f t="shared" si="58"/>
        <v>0</v>
      </c>
      <c r="AL49" s="515"/>
      <c r="AM49" s="469">
        <f t="shared" ref="AM49:BA49" si="59">$I49*N49</f>
        <v>0</v>
      </c>
      <c r="AN49" s="469">
        <f t="shared" si="59"/>
        <v>0</v>
      </c>
      <c r="AO49" s="469">
        <f t="shared" si="59"/>
        <v>0</v>
      </c>
      <c r="AP49" s="469">
        <f t="shared" si="59"/>
        <v>0</v>
      </c>
      <c r="AQ49" s="469">
        <f t="shared" si="59"/>
        <v>0</v>
      </c>
      <c r="AR49" s="469">
        <f t="shared" si="59"/>
        <v>0</v>
      </c>
      <c r="AS49" s="469">
        <f t="shared" si="59"/>
        <v>0</v>
      </c>
      <c r="AT49" s="469">
        <f t="shared" si="59"/>
        <v>0</v>
      </c>
      <c r="AU49" s="469">
        <f t="shared" si="59"/>
        <v>0</v>
      </c>
      <c r="AV49" s="469">
        <f t="shared" si="59"/>
        <v>0</v>
      </c>
      <c r="AW49" s="469">
        <f t="shared" si="59"/>
        <v>0</v>
      </c>
      <c r="AX49" s="469">
        <f t="shared" si="59"/>
        <v>0</v>
      </c>
      <c r="AY49" s="469">
        <f t="shared" si="59"/>
        <v>0</v>
      </c>
      <c r="AZ49" s="469">
        <f t="shared" si="59"/>
        <v>0</v>
      </c>
      <c r="BA49" s="469">
        <f t="shared" si="59"/>
        <v>0</v>
      </c>
      <c r="BB49" s="362"/>
      <c r="BC49" s="362"/>
      <c r="BD49" s="362"/>
      <c r="BE49" s="362"/>
      <c r="BF49" s="362"/>
      <c r="BG49" s="362"/>
      <c r="BH49" s="362"/>
      <c r="BI49" s="362"/>
      <c r="BJ49" s="362"/>
      <c r="BK49" s="362"/>
      <c r="BL49" s="362"/>
    </row>
    <row r="50" ht="12.0" customHeight="1">
      <c r="A50" s="462"/>
      <c r="B50" s="505" t="s">
        <v>237</v>
      </c>
      <c r="C50" s="506" t="s">
        <v>238</v>
      </c>
      <c r="D50" s="505" t="s">
        <v>144</v>
      </c>
      <c r="E50" s="507"/>
      <c r="F50" s="508" t="s">
        <v>230</v>
      </c>
      <c r="G50" s="509" t="s">
        <v>239</v>
      </c>
      <c r="H50" s="505" t="s">
        <v>232</v>
      </c>
      <c r="I50" s="510">
        <v>1.0</v>
      </c>
      <c r="J50" s="505" t="s">
        <v>146</v>
      </c>
      <c r="K50" s="505" t="s">
        <v>233</v>
      </c>
      <c r="L50" s="510">
        <v>32.0</v>
      </c>
      <c r="M50" s="511">
        <v>135.0</v>
      </c>
      <c r="N50" s="443"/>
      <c r="O50" s="469"/>
      <c r="P50" s="469"/>
      <c r="Q50" s="469"/>
      <c r="R50" s="469"/>
      <c r="S50" s="469"/>
      <c r="T50" s="469"/>
      <c r="U50" s="469"/>
      <c r="V50" s="469"/>
      <c r="W50" s="469"/>
      <c r="X50" s="469"/>
      <c r="Y50" s="469"/>
      <c r="Z50" s="469"/>
      <c r="AA50" s="469"/>
      <c r="AB50" s="469"/>
      <c r="AC50" s="469"/>
      <c r="AD50" s="469"/>
      <c r="AE50" s="512" t="s">
        <v>227</v>
      </c>
      <c r="AF50" s="513">
        <f t="shared" si="54"/>
        <v>0</v>
      </c>
      <c r="AG50" s="513">
        <f t="shared" si="55"/>
        <v>0</v>
      </c>
      <c r="AH50" s="514">
        <f t="shared" si="56"/>
        <v>0</v>
      </c>
      <c r="AI50" s="503"/>
      <c r="AJ50" s="458">
        <v>0.93</v>
      </c>
      <c r="AK50" s="458">
        <f t="shared" si="58"/>
        <v>0</v>
      </c>
      <c r="AL50" s="515"/>
      <c r="AM50" s="469">
        <f t="shared" ref="AM50:BA50" si="60">$I50*N50</f>
        <v>0</v>
      </c>
      <c r="AN50" s="469">
        <f t="shared" si="60"/>
        <v>0</v>
      </c>
      <c r="AO50" s="469">
        <f t="shared" si="60"/>
        <v>0</v>
      </c>
      <c r="AP50" s="469">
        <f t="shared" si="60"/>
        <v>0</v>
      </c>
      <c r="AQ50" s="469">
        <f t="shared" si="60"/>
        <v>0</v>
      </c>
      <c r="AR50" s="469">
        <f t="shared" si="60"/>
        <v>0</v>
      </c>
      <c r="AS50" s="469">
        <f t="shared" si="60"/>
        <v>0</v>
      </c>
      <c r="AT50" s="469">
        <f t="shared" si="60"/>
        <v>0</v>
      </c>
      <c r="AU50" s="469">
        <f t="shared" si="60"/>
        <v>0</v>
      </c>
      <c r="AV50" s="469">
        <f t="shared" si="60"/>
        <v>0</v>
      </c>
      <c r="AW50" s="469">
        <f t="shared" si="60"/>
        <v>0</v>
      </c>
      <c r="AX50" s="469">
        <f t="shared" si="60"/>
        <v>0</v>
      </c>
      <c r="AY50" s="469">
        <f t="shared" si="60"/>
        <v>0</v>
      </c>
      <c r="AZ50" s="469">
        <f t="shared" si="60"/>
        <v>0</v>
      </c>
      <c r="BA50" s="469">
        <f t="shared" si="60"/>
        <v>0</v>
      </c>
      <c r="BB50" s="362"/>
      <c r="BC50" s="362"/>
      <c r="BD50" s="362"/>
      <c r="BE50" s="362"/>
      <c r="BF50" s="362"/>
      <c r="BG50" s="362"/>
      <c r="BH50" s="362"/>
      <c r="BI50" s="362"/>
      <c r="BJ50" s="362"/>
      <c r="BK50" s="362"/>
      <c r="BL50" s="362"/>
    </row>
    <row r="51" ht="12.0" customHeight="1">
      <c r="A51" s="462"/>
      <c r="B51" s="533" t="s">
        <v>244</v>
      </c>
      <c r="C51" s="534" t="s">
        <v>245</v>
      </c>
      <c r="D51" s="533" t="s">
        <v>144</v>
      </c>
      <c r="E51" s="535"/>
      <c r="F51" s="536" t="s">
        <v>230</v>
      </c>
      <c r="G51" s="537" t="s">
        <v>246</v>
      </c>
      <c r="H51" s="533" t="s">
        <v>232</v>
      </c>
      <c r="I51" s="538">
        <v>1.0</v>
      </c>
      <c r="J51" s="505" t="s">
        <v>146</v>
      </c>
      <c r="K51" s="533" t="s">
        <v>295</v>
      </c>
      <c r="L51" s="538">
        <v>33.0</v>
      </c>
      <c r="M51" s="511">
        <v>135.0</v>
      </c>
      <c r="N51" s="443"/>
      <c r="O51" s="469"/>
      <c r="P51" s="469"/>
      <c r="Q51" s="469"/>
      <c r="R51" s="469"/>
      <c r="S51" s="469"/>
      <c r="T51" s="469"/>
      <c r="U51" s="469"/>
      <c r="V51" s="469"/>
      <c r="W51" s="469"/>
      <c r="X51" s="469"/>
      <c r="Y51" s="469"/>
      <c r="Z51" s="469"/>
      <c r="AA51" s="469"/>
      <c r="AB51" s="469"/>
      <c r="AC51" s="469"/>
      <c r="AD51" s="469"/>
      <c r="AE51" s="512" t="s">
        <v>227</v>
      </c>
      <c r="AF51" s="513">
        <f t="shared" si="54"/>
        <v>0</v>
      </c>
      <c r="AG51" s="513">
        <f t="shared" si="55"/>
        <v>0</v>
      </c>
      <c r="AH51" s="514">
        <f t="shared" si="56"/>
        <v>0</v>
      </c>
      <c r="AI51" s="503"/>
      <c r="AJ51" s="458">
        <v>0.92</v>
      </c>
      <c r="AK51" s="458">
        <f t="shared" si="58"/>
        <v>0</v>
      </c>
      <c r="AL51" s="515"/>
      <c r="AM51" s="469">
        <f t="shared" ref="AM51:BA51" si="61">$I51*N51</f>
        <v>0</v>
      </c>
      <c r="AN51" s="469">
        <f t="shared" si="61"/>
        <v>0</v>
      </c>
      <c r="AO51" s="469">
        <f t="shared" si="61"/>
        <v>0</v>
      </c>
      <c r="AP51" s="469">
        <f t="shared" si="61"/>
        <v>0</v>
      </c>
      <c r="AQ51" s="469">
        <f t="shared" si="61"/>
        <v>0</v>
      </c>
      <c r="AR51" s="469">
        <f t="shared" si="61"/>
        <v>0</v>
      </c>
      <c r="AS51" s="469">
        <f t="shared" si="61"/>
        <v>0</v>
      </c>
      <c r="AT51" s="469">
        <f t="shared" si="61"/>
        <v>0</v>
      </c>
      <c r="AU51" s="469">
        <f t="shared" si="61"/>
        <v>0</v>
      </c>
      <c r="AV51" s="469">
        <f t="shared" si="61"/>
        <v>0</v>
      </c>
      <c r="AW51" s="469">
        <f t="shared" si="61"/>
        <v>0</v>
      </c>
      <c r="AX51" s="469">
        <f t="shared" si="61"/>
        <v>0</v>
      </c>
      <c r="AY51" s="469">
        <f t="shared" si="61"/>
        <v>0</v>
      </c>
      <c r="AZ51" s="469">
        <f t="shared" si="61"/>
        <v>0</v>
      </c>
      <c r="BA51" s="469">
        <f t="shared" si="61"/>
        <v>0</v>
      </c>
      <c r="BB51" s="362"/>
      <c r="BC51" s="362"/>
      <c r="BD51" s="362"/>
      <c r="BE51" s="362"/>
      <c r="BF51" s="362"/>
      <c r="BG51" s="362"/>
      <c r="BH51" s="362"/>
      <c r="BI51" s="362"/>
      <c r="BJ51" s="362"/>
      <c r="BK51" s="362"/>
      <c r="BL51" s="362"/>
    </row>
    <row r="52" ht="12.0" customHeight="1">
      <c r="A52" s="462"/>
      <c r="B52" s="533" t="s">
        <v>248</v>
      </c>
      <c r="C52" s="534" t="s">
        <v>249</v>
      </c>
      <c r="D52" s="533" t="s">
        <v>144</v>
      </c>
      <c r="E52" s="535"/>
      <c r="F52" s="536" t="s">
        <v>230</v>
      </c>
      <c r="G52" s="537" t="s">
        <v>250</v>
      </c>
      <c r="H52" s="533" t="s">
        <v>251</v>
      </c>
      <c r="I52" s="538">
        <v>1.0</v>
      </c>
      <c r="J52" s="505" t="s">
        <v>146</v>
      </c>
      <c r="K52" s="533" t="s">
        <v>295</v>
      </c>
      <c r="L52" s="538">
        <v>37.0</v>
      </c>
      <c r="M52" s="511">
        <v>135.0</v>
      </c>
      <c r="N52" s="443"/>
      <c r="O52" s="469"/>
      <c r="P52" s="469"/>
      <c r="Q52" s="469"/>
      <c r="R52" s="469"/>
      <c r="S52" s="469"/>
      <c r="T52" s="469"/>
      <c r="U52" s="469"/>
      <c r="V52" s="469"/>
      <c r="W52" s="469"/>
      <c r="X52" s="469"/>
      <c r="Y52" s="469"/>
      <c r="Z52" s="469"/>
      <c r="AA52" s="469"/>
      <c r="AB52" s="469"/>
      <c r="AC52" s="469"/>
      <c r="AD52" s="469"/>
      <c r="AE52" s="512" t="s">
        <v>227</v>
      </c>
      <c r="AF52" s="513">
        <f t="shared" si="54"/>
        <v>0</v>
      </c>
      <c r="AG52" s="513">
        <f t="shared" si="55"/>
        <v>0</v>
      </c>
      <c r="AH52" s="514">
        <f t="shared" si="56"/>
        <v>0</v>
      </c>
      <c r="AI52" s="503"/>
      <c r="AJ52" s="458">
        <v>1.0</v>
      </c>
      <c r="AK52" s="458">
        <f t="shared" si="58"/>
        <v>0</v>
      </c>
      <c r="AL52" s="515"/>
      <c r="AM52" s="469">
        <f t="shared" ref="AM52:BA52" si="62">$I52*N52</f>
        <v>0</v>
      </c>
      <c r="AN52" s="469">
        <f t="shared" si="62"/>
        <v>0</v>
      </c>
      <c r="AO52" s="469">
        <f t="shared" si="62"/>
        <v>0</v>
      </c>
      <c r="AP52" s="469">
        <f t="shared" si="62"/>
        <v>0</v>
      </c>
      <c r="AQ52" s="469">
        <f t="shared" si="62"/>
        <v>0</v>
      </c>
      <c r="AR52" s="469">
        <f t="shared" si="62"/>
        <v>0</v>
      </c>
      <c r="AS52" s="469">
        <f t="shared" si="62"/>
        <v>0</v>
      </c>
      <c r="AT52" s="469">
        <f t="shared" si="62"/>
        <v>0</v>
      </c>
      <c r="AU52" s="469">
        <f t="shared" si="62"/>
        <v>0</v>
      </c>
      <c r="AV52" s="469">
        <f t="shared" si="62"/>
        <v>0</v>
      </c>
      <c r="AW52" s="469">
        <f t="shared" si="62"/>
        <v>0</v>
      </c>
      <c r="AX52" s="469">
        <f t="shared" si="62"/>
        <v>0</v>
      </c>
      <c r="AY52" s="469">
        <f t="shared" si="62"/>
        <v>0</v>
      </c>
      <c r="AZ52" s="469">
        <f t="shared" si="62"/>
        <v>0</v>
      </c>
      <c r="BA52" s="469">
        <f t="shared" si="62"/>
        <v>0</v>
      </c>
      <c r="BB52" s="362"/>
      <c r="BC52" s="362"/>
      <c r="BD52" s="362"/>
      <c r="BE52" s="362"/>
      <c r="BF52" s="362"/>
      <c r="BG52" s="362"/>
      <c r="BH52" s="362"/>
      <c r="BI52" s="362"/>
      <c r="BJ52" s="362"/>
      <c r="BK52" s="362"/>
      <c r="BL52" s="362"/>
    </row>
    <row r="53" ht="12.0" customHeight="1">
      <c r="A53" s="540"/>
      <c r="B53" s="533" t="s">
        <v>252</v>
      </c>
      <c r="C53" s="534" t="s">
        <v>253</v>
      </c>
      <c r="D53" s="533" t="s">
        <v>144</v>
      </c>
      <c r="E53" s="535"/>
      <c r="F53" s="536" t="s">
        <v>230</v>
      </c>
      <c r="G53" s="537" t="s">
        <v>254</v>
      </c>
      <c r="H53" s="533" t="s">
        <v>251</v>
      </c>
      <c r="I53" s="538">
        <v>1.0</v>
      </c>
      <c r="J53" s="505" t="s">
        <v>146</v>
      </c>
      <c r="K53" s="533" t="s">
        <v>295</v>
      </c>
      <c r="L53" s="538">
        <v>37.5</v>
      </c>
      <c r="M53" s="511">
        <v>135.0</v>
      </c>
      <c r="N53" s="443"/>
      <c r="O53" s="469"/>
      <c r="P53" s="469"/>
      <c r="Q53" s="469"/>
      <c r="R53" s="469"/>
      <c r="S53" s="469"/>
      <c r="T53" s="469"/>
      <c r="U53" s="469"/>
      <c r="V53" s="469"/>
      <c r="W53" s="469"/>
      <c r="X53" s="469"/>
      <c r="Y53" s="469"/>
      <c r="Z53" s="469"/>
      <c r="AA53" s="469"/>
      <c r="AB53" s="469"/>
      <c r="AC53" s="469"/>
      <c r="AD53" s="469"/>
      <c r="AE53" s="541" t="s">
        <v>227</v>
      </c>
      <c r="AF53" s="542">
        <f t="shared" si="54"/>
        <v>0</v>
      </c>
      <c r="AG53" s="542">
        <f t="shared" si="55"/>
        <v>0</v>
      </c>
      <c r="AH53" s="543">
        <f t="shared" si="56"/>
        <v>0</v>
      </c>
      <c r="AI53" s="544"/>
      <c r="AJ53" s="545">
        <v>0.97</v>
      </c>
      <c r="AK53" s="545">
        <f t="shared" si="58"/>
        <v>0</v>
      </c>
      <c r="AL53" s="546"/>
      <c r="AM53" s="469">
        <f t="shared" ref="AM53:BA53" si="63">$I53*N53</f>
        <v>0</v>
      </c>
      <c r="AN53" s="469">
        <f t="shared" si="63"/>
        <v>0</v>
      </c>
      <c r="AO53" s="469">
        <f t="shared" si="63"/>
        <v>0</v>
      </c>
      <c r="AP53" s="469">
        <f t="shared" si="63"/>
        <v>0</v>
      </c>
      <c r="AQ53" s="469">
        <f t="shared" si="63"/>
        <v>0</v>
      </c>
      <c r="AR53" s="469">
        <f t="shared" si="63"/>
        <v>0</v>
      </c>
      <c r="AS53" s="469">
        <f t="shared" si="63"/>
        <v>0</v>
      </c>
      <c r="AT53" s="469">
        <f t="shared" si="63"/>
        <v>0</v>
      </c>
      <c r="AU53" s="469">
        <f t="shared" si="63"/>
        <v>0</v>
      </c>
      <c r="AV53" s="469">
        <f t="shared" si="63"/>
        <v>0</v>
      </c>
      <c r="AW53" s="469">
        <f t="shared" si="63"/>
        <v>0</v>
      </c>
      <c r="AX53" s="469">
        <f t="shared" si="63"/>
        <v>0</v>
      </c>
      <c r="AY53" s="469">
        <f t="shared" si="63"/>
        <v>0</v>
      </c>
      <c r="AZ53" s="469">
        <f t="shared" si="63"/>
        <v>0</v>
      </c>
      <c r="BA53" s="469">
        <f t="shared" si="63"/>
        <v>0</v>
      </c>
      <c r="BB53" s="547"/>
      <c r="BC53" s="362"/>
      <c r="BD53" s="362"/>
      <c r="BE53" s="362"/>
      <c r="BF53" s="362"/>
      <c r="BG53" s="362"/>
      <c r="BH53" s="362"/>
      <c r="BI53" s="362"/>
      <c r="BJ53" s="362"/>
      <c r="BK53" s="362"/>
      <c r="BL53" s="362"/>
    </row>
    <row r="54" ht="12.0" customHeight="1">
      <c r="A54" s="462"/>
      <c r="B54" s="505" t="s">
        <v>256</v>
      </c>
      <c r="C54" s="506" t="s">
        <v>257</v>
      </c>
      <c r="D54" s="505" t="s">
        <v>144</v>
      </c>
      <c r="E54" s="507"/>
      <c r="F54" s="508" t="s">
        <v>230</v>
      </c>
      <c r="G54" s="548" t="s">
        <v>258</v>
      </c>
      <c r="H54" s="505" t="s">
        <v>251</v>
      </c>
      <c r="I54" s="510">
        <v>1.0</v>
      </c>
      <c r="J54" s="505" t="s">
        <v>146</v>
      </c>
      <c r="K54" s="505" t="s">
        <v>259</v>
      </c>
      <c r="L54" s="510">
        <v>47.0</v>
      </c>
      <c r="M54" s="511">
        <v>143.0</v>
      </c>
      <c r="N54" s="443"/>
      <c r="O54" s="469"/>
      <c r="P54" s="469"/>
      <c r="Q54" s="469"/>
      <c r="R54" s="469"/>
      <c r="S54" s="469"/>
      <c r="T54" s="469"/>
      <c r="U54" s="469"/>
      <c r="V54" s="469"/>
      <c r="W54" s="469"/>
      <c r="X54" s="469"/>
      <c r="Y54" s="469"/>
      <c r="Z54" s="469"/>
      <c r="AA54" s="469"/>
      <c r="AB54" s="469"/>
      <c r="AC54" s="469"/>
      <c r="AD54" s="469"/>
      <c r="AE54" s="512" t="s">
        <v>227</v>
      </c>
      <c r="AF54" s="513">
        <f t="shared" si="54"/>
        <v>0</v>
      </c>
      <c r="AG54" s="513">
        <f t="shared" si="55"/>
        <v>0</v>
      </c>
      <c r="AH54" s="514">
        <f t="shared" si="56"/>
        <v>0</v>
      </c>
      <c r="AI54" s="503"/>
      <c r="AJ54" s="458">
        <v>1.14</v>
      </c>
      <c r="AK54" s="458">
        <f t="shared" si="58"/>
        <v>0</v>
      </c>
      <c r="AL54" s="515"/>
      <c r="AM54" s="469">
        <f t="shared" ref="AM54:BA54" si="64">$I54*N54</f>
        <v>0</v>
      </c>
      <c r="AN54" s="469">
        <f t="shared" si="64"/>
        <v>0</v>
      </c>
      <c r="AO54" s="469">
        <f t="shared" si="64"/>
        <v>0</v>
      </c>
      <c r="AP54" s="469">
        <f t="shared" si="64"/>
        <v>0</v>
      </c>
      <c r="AQ54" s="469">
        <f t="shared" si="64"/>
        <v>0</v>
      </c>
      <c r="AR54" s="469">
        <f t="shared" si="64"/>
        <v>0</v>
      </c>
      <c r="AS54" s="469">
        <f t="shared" si="64"/>
        <v>0</v>
      </c>
      <c r="AT54" s="469">
        <f t="shared" si="64"/>
        <v>0</v>
      </c>
      <c r="AU54" s="469">
        <f t="shared" si="64"/>
        <v>0</v>
      </c>
      <c r="AV54" s="469">
        <f t="shared" si="64"/>
        <v>0</v>
      </c>
      <c r="AW54" s="469">
        <f t="shared" si="64"/>
        <v>0</v>
      </c>
      <c r="AX54" s="469">
        <f t="shared" si="64"/>
        <v>0</v>
      </c>
      <c r="AY54" s="469">
        <f t="shared" si="64"/>
        <v>0</v>
      </c>
      <c r="AZ54" s="469">
        <f t="shared" si="64"/>
        <v>0</v>
      </c>
      <c r="BA54" s="469">
        <f t="shared" si="64"/>
        <v>0</v>
      </c>
      <c r="BB54" s="362"/>
      <c r="BC54" s="362"/>
      <c r="BD54" s="362"/>
      <c r="BE54" s="362"/>
      <c r="BF54" s="362"/>
      <c r="BG54" s="362"/>
      <c r="BH54" s="362"/>
      <c r="BI54" s="362"/>
      <c r="BJ54" s="362"/>
      <c r="BK54" s="362"/>
      <c r="BL54" s="362"/>
    </row>
    <row r="55" ht="12.0" customHeight="1">
      <c r="A55" s="462"/>
      <c r="B55" s="505" t="s">
        <v>260</v>
      </c>
      <c r="C55" s="506" t="s">
        <v>261</v>
      </c>
      <c r="D55" s="505" t="s">
        <v>144</v>
      </c>
      <c r="E55" s="507"/>
      <c r="F55" s="508" t="s">
        <v>230</v>
      </c>
      <c r="G55" s="548" t="s">
        <v>262</v>
      </c>
      <c r="H55" s="505" t="s">
        <v>251</v>
      </c>
      <c r="I55" s="510">
        <v>1.0</v>
      </c>
      <c r="J55" s="505" t="s">
        <v>146</v>
      </c>
      <c r="K55" s="505" t="s">
        <v>259</v>
      </c>
      <c r="L55" s="510">
        <v>40.0</v>
      </c>
      <c r="M55" s="511">
        <v>143.0</v>
      </c>
      <c r="N55" s="443"/>
      <c r="O55" s="469"/>
      <c r="P55" s="469"/>
      <c r="Q55" s="469"/>
      <c r="R55" s="469"/>
      <c r="S55" s="469"/>
      <c r="T55" s="469"/>
      <c r="U55" s="469"/>
      <c r="V55" s="469"/>
      <c r="W55" s="469"/>
      <c r="X55" s="469"/>
      <c r="Y55" s="469"/>
      <c r="Z55" s="469"/>
      <c r="AA55" s="469"/>
      <c r="AB55" s="469"/>
      <c r="AC55" s="469"/>
      <c r="AD55" s="469"/>
      <c r="AE55" s="512" t="s">
        <v>227</v>
      </c>
      <c r="AF55" s="513">
        <f t="shared" si="54"/>
        <v>0</v>
      </c>
      <c r="AG55" s="513">
        <f t="shared" si="55"/>
        <v>0</v>
      </c>
      <c r="AH55" s="514">
        <f t="shared" si="56"/>
        <v>0</v>
      </c>
      <c r="AI55" s="503"/>
      <c r="AJ55" s="458">
        <v>1.1</v>
      </c>
      <c r="AK55" s="458">
        <f t="shared" si="58"/>
        <v>0</v>
      </c>
      <c r="AL55" s="515"/>
      <c r="AM55" s="469">
        <f t="shared" ref="AM55:BA55" si="65">$I55*N55</f>
        <v>0</v>
      </c>
      <c r="AN55" s="469">
        <f t="shared" si="65"/>
        <v>0</v>
      </c>
      <c r="AO55" s="469">
        <f t="shared" si="65"/>
        <v>0</v>
      </c>
      <c r="AP55" s="469">
        <f t="shared" si="65"/>
        <v>0</v>
      </c>
      <c r="AQ55" s="469">
        <f t="shared" si="65"/>
        <v>0</v>
      </c>
      <c r="AR55" s="469">
        <f t="shared" si="65"/>
        <v>0</v>
      </c>
      <c r="AS55" s="469">
        <f t="shared" si="65"/>
        <v>0</v>
      </c>
      <c r="AT55" s="469">
        <f t="shared" si="65"/>
        <v>0</v>
      </c>
      <c r="AU55" s="469">
        <f t="shared" si="65"/>
        <v>0</v>
      </c>
      <c r="AV55" s="469">
        <f t="shared" si="65"/>
        <v>0</v>
      </c>
      <c r="AW55" s="469">
        <f t="shared" si="65"/>
        <v>0</v>
      </c>
      <c r="AX55" s="469">
        <f t="shared" si="65"/>
        <v>0</v>
      </c>
      <c r="AY55" s="469">
        <f t="shared" si="65"/>
        <v>0</v>
      </c>
      <c r="AZ55" s="469">
        <f t="shared" si="65"/>
        <v>0</v>
      </c>
      <c r="BA55" s="469">
        <f t="shared" si="65"/>
        <v>0</v>
      </c>
      <c r="BB55" s="362"/>
      <c r="BC55" s="362"/>
      <c r="BD55" s="362"/>
      <c r="BE55" s="362"/>
      <c r="BF55" s="362"/>
      <c r="BG55" s="362"/>
      <c r="BH55" s="362"/>
      <c r="BI55" s="362"/>
      <c r="BJ55" s="362"/>
      <c r="BK55" s="362"/>
      <c r="BL55" s="362"/>
    </row>
    <row r="56" ht="12.0" customHeight="1">
      <c r="A56" s="462"/>
      <c r="B56" s="505" t="s">
        <v>263</v>
      </c>
      <c r="C56" s="506" t="s">
        <v>264</v>
      </c>
      <c r="D56" s="505" t="s">
        <v>144</v>
      </c>
      <c r="E56" s="507"/>
      <c r="F56" s="508" t="s">
        <v>230</v>
      </c>
      <c r="G56" s="548" t="s">
        <v>265</v>
      </c>
      <c r="H56" s="505" t="s">
        <v>251</v>
      </c>
      <c r="I56" s="510">
        <v>1.0</v>
      </c>
      <c r="J56" s="505" t="s">
        <v>146</v>
      </c>
      <c r="K56" s="505" t="s">
        <v>259</v>
      </c>
      <c r="L56" s="510">
        <v>44.0</v>
      </c>
      <c r="M56" s="511">
        <v>143.0</v>
      </c>
      <c r="N56" s="443"/>
      <c r="O56" s="469"/>
      <c r="P56" s="469"/>
      <c r="Q56" s="469"/>
      <c r="R56" s="469"/>
      <c r="S56" s="469"/>
      <c r="T56" s="469"/>
      <c r="U56" s="469"/>
      <c r="V56" s="469"/>
      <c r="W56" s="469"/>
      <c r="X56" s="469"/>
      <c r="Y56" s="469"/>
      <c r="Z56" s="469"/>
      <c r="AA56" s="469"/>
      <c r="AB56" s="469"/>
      <c r="AC56" s="469"/>
      <c r="AD56" s="469"/>
      <c r="AE56" s="512" t="s">
        <v>227</v>
      </c>
      <c r="AF56" s="513">
        <f t="shared" si="54"/>
        <v>0</v>
      </c>
      <c r="AG56" s="513">
        <f t="shared" si="55"/>
        <v>0</v>
      </c>
      <c r="AH56" s="514">
        <f t="shared" si="56"/>
        <v>0</v>
      </c>
      <c r="AI56" s="503"/>
      <c r="AJ56" s="458">
        <v>1.08</v>
      </c>
      <c r="AK56" s="458">
        <f t="shared" si="58"/>
        <v>0</v>
      </c>
      <c r="AL56" s="515"/>
      <c r="AM56" s="469">
        <f t="shared" ref="AM56:BA56" si="66">$I56*N56</f>
        <v>0</v>
      </c>
      <c r="AN56" s="469">
        <f t="shared" si="66"/>
        <v>0</v>
      </c>
      <c r="AO56" s="469">
        <f t="shared" si="66"/>
        <v>0</v>
      </c>
      <c r="AP56" s="469">
        <f t="shared" si="66"/>
        <v>0</v>
      </c>
      <c r="AQ56" s="469">
        <f t="shared" si="66"/>
        <v>0</v>
      </c>
      <c r="AR56" s="469">
        <f t="shared" si="66"/>
        <v>0</v>
      </c>
      <c r="AS56" s="469">
        <f t="shared" si="66"/>
        <v>0</v>
      </c>
      <c r="AT56" s="469">
        <f t="shared" si="66"/>
        <v>0</v>
      </c>
      <c r="AU56" s="469">
        <f t="shared" si="66"/>
        <v>0</v>
      </c>
      <c r="AV56" s="469">
        <f t="shared" si="66"/>
        <v>0</v>
      </c>
      <c r="AW56" s="469">
        <f t="shared" si="66"/>
        <v>0</v>
      </c>
      <c r="AX56" s="469">
        <f t="shared" si="66"/>
        <v>0</v>
      </c>
      <c r="AY56" s="469">
        <f t="shared" si="66"/>
        <v>0</v>
      </c>
      <c r="AZ56" s="469">
        <f t="shared" si="66"/>
        <v>0</v>
      </c>
      <c r="BA56" s="469">
        <f t="shared" si="66"/>
        <v>0</v>
      </c>
      <c r="BB56" s="362"/>
      <c r="BC56" s="362"/>
      <c r="BD56" s="362"/>
      <c r="BE56" s="362"/>
      <c r="BF56" s="362"/>
      <c r="BG56" s="362"/>
      <c r="BH56" s="362"/>
      <c r="BI56" s="362"/>
      <c r="BJ56" s="362"/>
      <c r="BK56" s="362"/>
      <c r="BL56" s="362"/>
    </row>
    <row r="57" ht="12.0" customHeight="1">
      <c r="A57" s="462"/>
      <c r="B57" s="505" t="s">
        <v>266</v>
      </c>
      <c r="C57" s="506" t="s">
        <v>267</v>
      </c>
      <c r="D57" s="505" t="s">
        <v>144</v>
      </c>
      <c r="E57" s="507"/>
      <c r="F57" s="508" t="s">
        <v>230</v>
      </c>
      <c r="G57" s="548" t="s">
        <v>268</v>
      </c>
      <c r="H57" s="505" t="s">
        <v>251</v>
      </c>
      <c r="I57" s="510">
        <v>1.0</v>
      </c>
      <c r="J57" s="505" t="s">
        <v>146</v>
      </c>
      <c r="K57" s="505" t="s">
        <v>259</v>
      </c>
      <c r="L57" s="510">
        <v>39.0</v>
      </c>
      <c r="M57" s="511">
        <v>143.0</v>
      </c>
      <c r="N57" s="443"/>
      <c r="O57" s="469"/>
      <c r="P57" s="469"/>
      <c r="Q57" s="469"/>
      <c r="R57" s="469"/>
      <c r="S57" s="469"/>
      <c r="T57" s="469"/>
      <c r="U57" s="469"/>
      <c r="V57" s="469"/>
      <c r="W57" s="469"/>
      <c r="X57" s="469"/>
      <c r="Y57" s="469"/>
      <c r="Z57" s="469"/>
      <c r="AA57" s="469"/>
      <c r="AB57" s="469"/>
      <c r="AC57" s="469"/>
      <c r="AD57" s="469"/>
      <c r="AE57" s="512" t="s">
        <v>227</v>
      </c>
      <c r="AF57" s="513">
        <f t="shared" si="54"/>
        <v>0</v>
      </c>
      <c r="AG57" s="513">
        <f t="shared" si="55"/>
        <v>0</v>
      </c>
      <c r="AH57" s="514">
        <f t="shared" si="56"/>
        <v>0</v>
      </c>
      <c r="AI57" s="503"/>
      <c r="AJ57" s="458">
        <v>0.99</v>
      </c>
      <c r="AK57" s="458">
        <f t="shared" si="58"/>
        <v>0</v>
      </c>
      <c r="AL57" s="515"/>
      <c r="AM57" s="469">
        <f t="shared" ref="AM57:BA57" si="67">$I57*N57</f>
        <v>0</v>
      </c>
      <c r="AN57" s="469">
        <f t="shared" si="67"/>
        <v>0</v>
      </c>
      <c r="AO57" s="469">
        <f t="shared" si="67"/>
        <v>0</v>
      </c>
      <c r="AP57" s="469">
        <f t="shared" si="67"/>
        <v>0</v>
      </c>
      <c r="AQ57" s="469">
        <f t="shared" si="67"/>
        <v>0</v>
      </c>
      <c r="AR57" s="469">
        <f t="shared" si="67"/>
        <v>0</v>
      </c>
      <c r="AS57" s="469">
        <f t="shared" si="67"/>
        <v>0</v>
      </c>
      <c r="AT57" s="469">
        <f t="shared" si="67"/>
        <v>0</v>
      </c>
      <c r="AU57" s="469">
        <f t="shared" si="67"/>
        <v>0</v>
      </c>
      <c r="AV57" s="469">
        <f t="shared" si="67"/>
        <v>0</v>
      </c>
      <c r="AW57" s="469">
        <f t="shared" si="67"/>
        <v>0</v>
      </c>
      <c r="AX57" s="469">
        <f t="shared" si="67"/>
        <v>0</v>
      </c>
      <c r="AY57" s="469">
        <f t="shared" si="67"/>
        <v>0</v>
      </c>
      <c r="AZ57" s="469">
        <f t="shared" si="67"/>
        <v>0</v>
      </c>
      <c r="BA57" s="469">
        <f t="shared" si="67"/>
        <v>0</v>
      </c>
      <c r="BB57" s="362"/>
      <c r="BC57" s="362"/>
      <c r="BD57" s="362"/>
      <c r="BE57" s="362"/>
      <c r="BF57" s="362"/>
      <c r="BG57" s="362"/>
      <c r="BH57" s="362"/>
      <c r="BI57" s="362"/>
      <c r="BJ57" s="362"/>
      <c r="BK57" s="362"/>
      <c r="BL57" s="362"/>
    </row>
    <row r="58" ht="12.0" customHeight="1">
      <c r="A58" s="462"/>
      <c r="B58" s="505" t="s">
        <v>319</v>
      </c>
      <c r="C58" s="506" t="s">
        <v>320</v>
      </c>
      <c r="D58" s="505" t="s">
        <v>144</v>
      </c>
      <c r="E58" s="507"/>
      <c r="F58" s="508" t="s">
        <v>230</v>
      </c>
      <c r="G58" s="576" t="s">
        <v>284</v>
      </c>
      <c r="H58" s="505" t="s">
        <v>251</v>
      </c>
      <c r="I58" s="510">
        <v>1.0</v>
      </c>
      <c r="J58" s="505" t="s">
        <v>146</v>
      </c>
      <c r="K58" s="505" t="s">
        <v>285</v>
      </c>
      <c r="L58" s="510">
        <v>47.0</v>
      </c>
      <c r="M58" s="511">
        <v>143.0</v>
      </c>
      <c r="N58" s="443"/>
      <c r="O58" s="469"/>
      <c r="P58" s="469"/>
      <c r="Q58" s="469"/>
      <c r="R58" s="469"/>
      <c r="S58" s="469"/>
      <c r="T58" s="469"/>
      <c r="U58" s="469"/>
      <c r="V58" s="469"/>
      <c r="W58" s="469"/>
      <c r="X58" s="469"/>
      <c r="Y58" s="469"/>
      <c r="Z58" s="469"/>
      <c r="AA58" s="469"/>
      <c r="AB58" s="469"/>
      <c r="AC58" s="469"/>
      <c r="AD58" s="469"/>
      <c r="AE58" s="512" t="s">
        <v>227</v>
      </c>
      <c r="AF58" s="513">
        <f t="shared" si="54"/>
        <v>0</v>
      </c>
      <c r="AG58" s="513">
        <f t="shared" si="55"/>
        <v>0</v>
      </c>
      <c r="AH58" s="514">
        <f t="shared" si="56"/>
        <v>0</v>
      </c>
      <c r="AI58" s="503"/>
      <c r="AJ58" s="458">
        <v>1.01</v>
      </c>
      <c r="AK58" s="458">
        <f t="shared" si="58"/>
        <v>0</v>
      </c>
      <c r="AL58" s="515"/>
      <c r="AM58" s="469">
        <f t="shared" ref="AM58:BA58" si="68">$I58*N58</f>
        <v>0</v>
      </c>
      <c r="AN58" s="469">
        <f t="shared" si="68"/>
        <v>0</v>
      </c>
      <c r="AO58" s="469">
        <f t="shared" si="68"/>
        <v>0</v>
      </c>
      <c r="AP58" s="469">
        <f t="shared" si="68"/>
        <v>0</v>
      </c>
      <c r="AQ58" s="469">
        <f t="shared" si="68"/>
        <v>0</v>
      </c>
      <c r="AR58" s="469">
        <f t="shared" si="68"/>
        <v>0</v>
      </c>
      <c r="AS58" s="469">
        <f t="shared" si="68"/>
        <v>0</v>
      </c>
      <c r="AT58" s="469">
        <f t="shared" si="68"/>
        <v>0</v>
      </c>
      <c r="AU58" s="469">
        <f t="shared" si="68"/>
        <v>0</v>
      </c>
      <c r="AV58" s="469">
        <f t="shared" si="68"/>
        <v>0</v>
      </c>
      <c r="AW58" s="469">
        <f t="shared" si="68"/>
        <v>0</v>
      </c>
      <c r="AX58" s="469">
        <f t="shared" si="68"/>
        <v>0</v>
      </c>
      <c r="AY58" s="469">
        <f t="shared" si="68"/>
        <v>0</v>
      </c>
      <c r="AZ58" s="469">
        <f t="shared" si="68"/>
        <v>0</v>
      </c>
      <c r="BA58" s="469">
        <f t="shared" si="68"/>
        <v>0</v>
      </c>
      <c r="BB58" s="362"/>
      <c r="BC58" s="362"/>
      <c r="BD58" s="362"/>
      <c r="BE58" s="362"/>
      <c r="BF58" s="362"/>
      <c r="BG58" s="362"/>
      <c r="BH58" s="362"/>
      <c r="BI58" s="362"/>
      <c r="BJ58" s="362"/>
      <c r="BK58" s="362"/>
      <c r="BL58" s="362"/>
    </row>
    <row r="59" ht="12.0" customHeight="1">
      <c r="A59" s="462"/>
      <c r="B59" s="505" t="s">
        <v>321</v>
      </c>
      <c r="C59" s="506" t="s">
        <v>322</v>
      </c>
      <c r="D59" s="505" t="s">
        <v>144</v>
      </c>
      <c r="E59" s="507"/>
      <c r="F59" s="508" t="s">
        <v>230</v>
      </c>
      <c r="G59" s="576" t="s">
        <v>288</v>
      </c>
      <c r="H59" s="505" t="s">
        <v>251</v>
      </c>
      <c r="I59" s="510">
        <v>1.0</v>
      </c>
      <c r="J59" s="505" t="s">
        <v>146</v>
      </c>
      <c r="K59" s="505" t="s">
        <v>285</v>
      </c>
      <c r="L59" s="510">
        <v>40.0</v>
      </c>
      <c r="M59" s="511">
        <v>138.0</v>
      </c>
      <c r="N59" s="443"/>
      <c r="O59" s="469"/>
      <c r="P59" s="469"/>
      <c r="Q59" s="469"/>
      <c r="R59" s="469"/>
      <c r="S59" s="469"/>
      <c r="T59" s="469"/>
      <c r="U59" s="469"/>
      <c r="V59" s="469"/>
      <c r="W59" s="469"/>
      <c r="X59" s="469"/>
      <c r="Y59" s="469"/>
      <c r="Z59" s="469"/>
      <c r="AA59" s="469"/>
      <c r="AB59" s="469"/>
      <c r="AC59" s="469"/>
      <c r="AD59" s="469"/>
      <c r="AE59" s="512" t="s">
        <v>227</v>
      </c>
      <c r="AF59" s="513">
        <f t="shared" si="54"/>
        <v>0</v>
      </c>
      <c r="AG59" s="513">
        <f t="shared" si="55"/>
        <v>0</v>
      </c>
      <c r="AH59" s="514">
        <f t="shared" si="56"/>
        <v>0</v>
      </c>
      <c r="AI59" s="503"/>
      <c r="AJ59" s="458">
        <v>0.83</v>
      </c>
      <c r="AK59" s="458">
        <f t="shared" si="58"/>
        <v>0</v>
      </c>
      <c r="AL59" s="515"/>
      <c r="AM59" s="469">
        <f t="shared" ref="AM59:BA59" si="69">$I59*N59</f>
        <v>0</v>
      </c>
      <c r="AN59" s="469">
        <f t="shared" si="69"/>
        <v>0</v>
      </c>
      <c r="AO59" s="469">
        <f t="shared" si="69"/>
        <v>0</v>
      </c>
      <c r="AP59" s="469">
        <f t="shared" si="69"/>
        <v>0</v>
      </c>
      <c r="AQ59" s="469">
        <f t="shared" si="69"/>
        <v>0</v>
      </c>
      <c r="AR59" s="469">
        <f t="shared" si="69"/>
        <v>0</v>
      </c>
      <c r="AS59" s="469">
        <f t="shared" si="69"/>
        <v>0</v>
      </c>
      <c r="AT59" s="469">
        <f t="shared" si="69"/>
        <v>0</v>
      </c>
      <c r="AU59" s="469">
        <f t="shared" si="69"/>
        <v>0</v>
      </c>
      <c r="AV59" s="469">
        <f t="shared" si="69"/>
        <v>0</v>
      </c>
      <c r="AW59" s="469">
        <f t="shared" si="69"/>
        <v>0</v>
      </c>
      <c r="AX59" s="469">
        <f t="shared" si="69"/>
        <v>0</v>
      </c>
      <c r="AY59" s="469">
        <f t="shared" si="69"/>
        <v>0</v>
      </c>
      <c r="AZ59" s="469">
        <f t="shared" si="69"/>
        <v>0</v>
      </c>
      <c r="BA59" s="469">
        <f t="shared" si="69"/>
        <v>0</v>
      </c>
      <c r="BB59" s="362"/>
      <c r="BC59" s="362"/>
      <c r="BD59" s="362"/>
      <c r="BE59" s="362"/>
      <c r="BF59" s="362"/>
      <c r="BG59" s="362"/>
      <c r="BH59" s="362"/>
      <c r="BI59" s="362"/>
      <c r="BJ59" s="362"/>
      <c r="BK59" s="362"/>
      <c r="BL59" s="362"/>
    </row>
    <row r="60" ht="12.0" customHeight="1">
      <c r="A60" s="462"/>
      <c r="B60" s="505" t="s">
        <v>323</v>
      </c>
      <c r="C60" s="506" t="s">
        <v>324</v>
      </c>
      <c r="D60" s="505" t="s">
        <v>144</v>
      </c>
      <c r="E60" s="507"/>
      <c r="F60" s="508" t="s">
        <v>230</v>
      </c>
      <c r="G60" s="576" t="s">
        <v>291</v>
      </c>
      <c r="H60" s="505" t="s">
        <v>251</v>
      </c>
      <c r="I60" s="510">
        <v>1.0</v>
      </c>
      <c r="J60" s="505" t="s">
        <v>146</v>
      </c>
      <c r="K60" s="505" t="s">
        <v>285</v>
      </c>
      <c r="L60" s="510">
        <v>42.0</v>
      </c>
      <c r="M60" s="511">
        <v>138.0</v>
      </c>
      <c r="N60" s="443"/>
      <c r="O60" s="469"/>
      <c r="P60" s="469"/>
      <c r="Q60" s="469"/>
      <c r="R60" s="469"/>
      <c r="S60" s="469"/>
      <c r="T60" s="469"/>
      <c r="U60" s="469"/>
      <c r="V60" s="469"/>
      <c r="W60" s="469"/>
      <c r="X60" s="469"/>
      <c r="Y60" s="469"/>
      <c r="Z60" s="469"/>
      <c r="AA60" s="469"/>
      <c r="AB60" s="469"/>
      <c r="AC60" s="469"/>
      <c r="AD60" s="469"/>
      <c r="AE60" s="512" t="s">
        <v>227</v>
      </c>
      <c r="AF60" s="513">
        <f t="shared" si="54"/>
        <v>0</v>
      </c>
      <c r="AG60" s="513">
        <f t="shared" si="55"/>
        <v>0</v>
      </c>
      <c r="AH60" s="514">
        <f t="shared" si="56"/>
        <v>0</v>
      </c>
      <c r="AI60" s="503"/>
      <c r="AJ60" s="458">
        <v>0.9</v>
      </c>
      <c r="AK60" s="458">
        <f t="shared" si="58"/>
        <v>0</v>
      </c>
      <c r="AL60" s="515"/>
      <c r="AM60" s="469">
        <f t="shared" ref="AM60:BA60" si="70">$I60*N60</f>
        <v>0</v>
      </c>
      <c r="AN60" s="469">
        <f t="shared" si="70"/>
        <v>0</v>
      </c>
      <c r="AO60" s="469">
        <f t="shared" si="70"/>
        <v>0</v>
      </c>
      <c r="AP60" s="469">
        <f t="shared" si="70"/>
        <v>0</v>
      </c>
      <c r="AQ60" s="469">
        <f t="shared" si="70"/>
        <v>0</v>
      </c>
      <c r="AR60" s="469">
        <f t="shared" si="70"/>
        <v>0</v>
      </c>
      <c r="AS60" s="469">
        <f t="shared" si="70"/>
        <v>0</v>
      </c>
      <c r="AT60" s="469">
        <f t="shared" si="70"/>
        <v>0</v>
      </c>
      <c r="AU60" s="469">
        <f t="shared" si="70"/>
        <v>0</v>
      </c>
      <c r="AV60" s="469">
        <f t="shared" si="70"/>
        <v>0</v>
      </c>
      <c r="AW60" s="469">
        <f t="shared" si="70"/>
        <v>0</v>
      </c>
      <c r="AX60" s="469">
        <f t="shared" si="70"/>
        <v>0</v>
      </c>
      <c r="AY60" s="469">
        <f t="shared" si="70"/>
        <v>0</v>
      </c>
      <c r="AZ60" s="469">
        <f t="shared" si="70"/>
        <v>0</v>
      </c>
      <c r="BA60" s="469">
        <f t="shared" si="70"/>
        <v>0</v>
      </c>
      <c r="BB60" s="362"/>
      <c r="BC60" s="362"/>
      <c r="BD60" s="362"/>
      <c r="BE60" s="362"/>
      <c r="BF60" s="362"/>
      <c r="BG60" s="362"/>
      <c r="BH60" s="362"/>
      <c r="BI60" s="362"/>
      <c r="BJ60" s="362"/>
      <c r="BK60" s="362"/>
      <c r="BL60" s="362"/>
    </row>
    <row r="61" ht="12.0" customHeight="1">
      <c r="A61" s="462"/>
      <c r="B61" s="505" t="s">
        <v>325</v>
      </c>
      <c r="C61" s="506" t="s">
        <v>326</v>
      </c>
      <c r="D61" s="505" t="s">
        <v>144</v>
      </c>
      <c r="E61" s="507"/>
      <c r="F61" s="508" t="s">
        <v>230</v>
      </c>
      <c r="G61" s="576" t="s">
        <v>294</v>
      </c>
      <c r="H61" s="505" t="s">
        <v>251</v>
      </c>
      <c r="I61" s="510">
        <v>1.0</v>
      </c>
      <c r="J61" s="505" t="s">
        <v>146</v>
      </c>
      <c r="K61" s="505" t="s">
        <v>295</v>
      </c>
      <c r="L61" s="510">
        <v>40.0</v>
      </c>
      <c r="M61" s="511">
        <v>138.0</v>
      </c>
      <c r="N61" s="443"/>
      <c r="O61" s="469"/>
      <c r="P61" s="469"/>
      <c r="Q61" s="469"/>
      <c r="R61" s="469"/>
      <c r="S61" s="469"/>
      <c r="T61" s="469"/>
      <c r="U61" s="469"/>
      <c r="V61" s="469"/>
      <c r="W61" s="469"/>
      <c r="X61" s="469"/>
      <c r="Y61" s="469"/>
      <c r="Z61" s="469"/>
      <c r="AA61" s="469"/>
      <c r="AB61" s="469"/>
      <c r="AC61" s="469"/>
      <c r="AD61" s="469"/>
      <c r="AE61" s="512" t="s">
        <v>227</v>
      </c>
      <c r="AF61" s="513">
        <f t="shared" si="54"/>
        <v>0</v>
      </c>
      <c r="AG61" s="513">
        <f t="shared" si="55"/>
        <v>0</v>
      </c>
      <c r="AH61" s="514">
        <f t="shared" si="56"/>
        <v>0</v>
      </c>
      <c r="AI61" s="503"/>
      <c r="AJ61" s="458">
        <v>0.86</v>
      </c>
      <c r="AK61" s="458">
        <f t="shared" si="58"/>
        <v>0</v>
      </c>
      <c r="AL61" s="515"/>
      <c r="AM61" s="469">
        <f t="shared" ref="AM61:BA61" si="71">$I61*N61</f>
        <v>0</v>
      </c>
      <c r="AN61" s="469">
        <f t="shared" si="71"/>
        <v>0</v>
      </c>
      <c r="AO61" s="469">
        <f t="shared" si="71"/>
        <v>0</v>
      </c>
      <c r="AP61" s="469">
        <f t="shared" si="71"/>
        <v>0</v>
      </c>
      <c r="AQ61" s="469">
        <f t="shared" si="71"/>
        <v>0</v>
      </c>
      <c r="AR61" s="469">
        <f t="shared" si="71"/>
        <v>0</v>
      </c>
      <c r="AS61" s="469">
        <f t="shared" si="71"/>
        <v>0</v>
      </c>
      <c r="AT61" s="469">
        <f t="shared" si="71"/>
        <v>0</v>
      </c>
      <c r="AU61" s="469">
        <f t="shared" si="71"/>
        <v>0</v>
      </c>
      <c r="AV61" s="469">
        <f t="shared" si="71"/>
        <v>0</v>
      </c>
      <c r="AW61" s="469">
        <f t="shared" si="71"/>
        <v>0</v>
      </c>
      <c r="AX61" s="469">
        <f t="shared" si="71"/>
        <v>0</v>
      </c>
      <c r="AY61" s="469">
        <f t="shared" si="71"/>
        <v>0</v>
      </c>
      <c r="AZ61" s="469">
        <f t="shared" si="71"/>
        <v>0</v>
      </c>
      <c r="BA61" s="469">
        <f t="shared" si="71"/>
        <v>0</v>
      </c>
      <c r="BB61" s="362"/>
      <c r="BC61" s="362"/>
      <c r="BD61" s="362"/>
      <c r="BE61" s="362"/>
      <c r="BF61" s="362"/>
      <c r="BG61" s="362"/>
      <c r="BH61" s="362"/>
      <c r="BI61" s="362"/>
      <c r="BJ61" s="362"/>
      <c r="BK61" s="362"/>
      <c r="BL61" s="362"/>
    </row>
    <row r="62" ht="12.0" customHeight="1">
      <c r="A62" s="462"/>
      <c r="B62" s="505" t="s">
        <v>327</v>
      </c>
      <c r="C62" s="506" t="s">
        <v>328</v>
      </c>
      <c r="D62" s="505" t="s">
        <v>144</v>
      </c>
      <c r="E62" s="507"/>
      <c r="F62" s="508" t="s">
        <v>230</v>
      </c>
      <c r="G62" s="576" t="s">
        <v>298</v>
      </c>
      <c r="H62" s="505" t="s">
        <v>251</v>
      </c>
      <c r="I62" s="510">
        <v>1.0</v>
      </c>
      <c r="J62" s="505" t="s">
        <v>146</v>
      </c>
      <c r="K62" s="505" t="s">
        <v>295</v>
      </c>
      <c r="L62" s="510">
        <v>40.0</v>
      </c>
      <c r="M62" s="511">
        <v>138.0</v>
      </c>
      <c r="N62" s="443"/>
      <c r="O62" s="469"/>
      <c r="P62" s="469"/>
      <c r="Q62" s="469"/>
      <c r="R62" s="469"/>
      <c r="S62" s="469"/>
      <c r="T62" s="469"/>
      <c r="U62" s="469"/>
      <c r="V62" s="469"/>
      <c r="W62" s="469"/>
      <c r="X62" s="469"/>
      <c r="Y62" s="469"/>
      <c r="Z62" s="469"/>
      <c r="AA62" s="469"/>
      <c r="AB62" s="469"/>
      <c r="AC62" s="469"/>
      <c r="AD62" s="469"/>
      <c r="AE62" s="512" t="s">
        <v>227</v>
      </c>
      <c r="AF62" s="513">
        <f t="shared" si="54"/>
        <v>0</v>
      </c>
      <c r="AG62" s="513">
        <f t="shared" si="55"/>
        <v>0</v>
      </c>
      <c r="AH62" s="514">
        <f t="shared" si="56"/>
        <v>0</v>
      </c>
      <c r="AI62" s="503"/>
      <c r="AJ62" s="458">
        <v>0.84</v>
      </c>
      <c r="AK62" s="458">
        <f t="shared" si="58"/>
        <v>0</v>
      </c>
      <c r="AL62" s="515"/>
      <c r="AM62" s="469">
        <f t="shared" ref="AM62:BA62" si="72">$I62*N62</f>
        <v>0</v>
      </c>
      <c r="AN62" s="469">
        <f t="shared" si="72"/>
        <v>0</v>
      </c>
      <c r="AO62" s="469">
        <f t="shared" si="72"/>
        <v>0</v>
      </c>
      <c r="AP62" s="469">
        <f t="shared" si="72"/>
        <v>0</v>
      </c>
      <c r="AQ62" s="469">
        <f t="shared" si="72"/>
        <v>0</v>
      </c>
      <c r="AR62" s="469">
        <f t="shared" si="72"/>
        <v>0</v>
      </c>
      <c r="AS62" s="469">
        <f t="shared" si="72"/>
        <v>0</v>
      </c>
      <c r="AT62" s="469">
        <f t="shared" si="72"/>
        <v>0</v>
      </c>
      <c r="AU62" s="469">
        <f t="shared" si="72"/>
        <v>0</v>
      </c>
      <c r="AV62" s="469">
        <f t="shared" si="72"/>
        <v>0</v>
      </c>
      <c r="AW62" s="469">
        <f t="shared" si="72"/>
        <v>0</v>
      </c>
      <c r="AX62" s="469">
        <f t="shared" si="72"/>
        <v>0</v>
      </c>
      <c r="AY62" s="469">
        <f t="shared" si="72"/>
        <v>0</v>
      </c>
      <c r="AZ62" s="469">
        <f t="shared" si="72"/>
        <v>0</v>
      </c>
      <c r="BA62" s="469">
        <f t="shared" si="72"/>
        <v>0</v>
      </c>
      <c r="BB62" s="362"/>
      <c r="BC62" s="362"/>
      <c r="BD62" s="362"/>
      <c r="BE62" s="362"/>
      <c r="BF62" s="362"/>
      <c r="BG62" s="362"/>
      <c r="BH62" s="362"/>
      <c r="BI62" s="362"/>
      <c r="BJ62" s="362"/>
      <c r="BK62" s="362"/>
      <c r="BL62" s="362"/>
    </row>
    <row r="63" ht="12.0" customHeight="1">
      <c r="A63" s="462"/>
      <c r="B63" s="505" t="s">
        <v>329</v>
      </c>
      <c r="C63" s="506" t="s">
        <v>330</v>
      </c>
      <c r="D63" s="505" t="s">
        <v>144</v>
      </c>
      <c r="E63" s="507"/>
      <c r="F63" s="508" t="s">
        <v>230</v>
      </c>
      <c r="G63" s="576" t="s">
        <v>301</v>
      </c>
      <c r="H63" s="505" t="s">
        <v>232</v>
      </c>
      <c r="I63" s="510">
        <v>1.0</v>
      </c>
      <c r="J63" s="505" t="s">
        <v>146</v>
      </c>
      <c r="K63" s="505" t="s">
        <v>295</v>
      </c>
      <c r="L63" s="510">
        <v>40.0</v>
      </c>
      <c r="M63" s="511">
        <v>138.0</v>
      </c>
      <c r="N63" s="443"/>
      <c r="O63" s="469"/>
      <c r="P63" s="469"/>
      <c r="Q63" s="469"/>
      <c r="R63" s="469"/>
      <c r="S63" s="469"/>
      <c r="T63" s="469"/>
      <c r="U63" s="469"/>
      <c r="V63" s="469"/>
      <c r="W63" s="469"/>
      <c r="X63" s="469"/>
      <c r="Y63" s="469"/>
      <c r="Z63" s="469"/>
      <c r="AA63" s="469"/>
      <c r="AB63" s="469"/>
      <c r="AC63" s="469"/>
      <c r="AD63" s="469"/>
      <c r="AE63" s="512" t="s">
        <v>227</v>
      </c>
      <c r="AF63" s="513">
        <f t="shared" si="54"/>
        <v>0</v>
      </c>
      <c r="AG63" s="513">
        <f t="shared" si="55"/>
        <v>0</v>
      </c>
      <c r="AH63" s="514">
        <f t="shared" si="56"/>
        <v>0</v>
      </c>
      <c r="AI63" s="503"/>
      <c r="AJ63" s="458">
        <v>0.84</v>
      </c>
      <c r="AK63" s="458">
        <f t="shared" si="58"/>
        <v>0</v>
      </c>
      <c r="AL63" s="515"/>
      <c r="AM63" s="469">
        <f t="shared" ref="AM63:BA63" si="73">$I63*N63</f>
        <v>0</v>
      </c>
      <c r="AN63" s="469">
        <f t="shared" si="73"/>
        <v>0</v>
      </c>
      <c r="AO63" s="469">
        <f t="shared" si="73"/>
        <v>0</v>
      </c>
      <c r="AP63" s="469">
        <f t="shared" si="73"/>
        <v>0</v>
      </c>
      <c r="AQ63" s="469">
        <f t="shared" si="73"/>
        <v>0</v>
      </c>
      <c r="AR63" s="469">
        <f t="shared" si="73"/>
        <v>0</v>
      </c>
      <c r="AS63" s="469">
        <f t="shared" si="73"/>
        <v>0</v>
      </c>
      <c r="AT63" s="469">
        <f t="shared" si="73"/>
        <v>0</v>
      </c>
      <c r="AU63" s="469">
        <f t="shared" si="73"/>
        <v>0</v>
      </c>
      <c r="AV63" s="469">
        <f t="shared" si="73"/>
        <v>0</v>
      </c>
      <c r="AW63" s="469">
        <f t="shared" si="73"/>
        <v>0</v>
      </c>
      <c r="AX63" s="469">
        <f t="shared" si="73"/>
        <v>0</v>
      </c>
      <c r="AY63" s="469">
        <f t="shared" si="73"/>
        <v>0</v>
      </c>
      <c r="AZ63" s="469">
        <f t="shared" si="73"/>
        <v>0</v>
      </c>
      <c r="BA63" s="469">
        <f t="shared" si="73"/>
        <v>0</v>
      </c>
      <c r="BB63" s="362"/>
      <c r="BC63" s="362"/>
      <c r="BD63" s="362"/>
      <c r="BE63" s="362"/>
      <c r="BF63" s="362"/>
      <c r="BG63" s="362"/>
      <c r="BH63" s="362"/>
      <c r="BI63" s="362"/>
      <c r="BJ63" s="362"/>
      <c r="BK63" s="362"/>
      <c r="BL63" s="362"/>
    </row>
    <row r="64" ht="12.0" customHeight="1">
      <c r="A64" s="462"/>
      <c r="B64" s="505" t="s">
        <v>311</v>
      </c>
      <c r="C64" s="506" t="s">
        <v>312</v>
      </c>
      <c r="D64" s="505" t="s">
        <v>144</v>
      </c>
      <c r="E64" s="507"/>
      <c r="F64" s="508" t="s">
        <v>230</v>
      </c>
      <c r="G64" s="576" t="s">
        <v>313</v>
      </c>
      <c r="H64" s="505" t="s">
        <v>251</v>
      </c>
      <c r="I64" s="510">
        <v>1.0</v>
      </c>
      <c r="J64" s="505" t="s">
        <v>146</v>
      </c>
      <c r="K64" s="505" t="s">
        <v>285</v>
      </c>
      <c r="L64" s="510">
        <v>40.0</v>
      </c>
      <c r="M64" s="511">
        <v>130.0</v>
      </c>
      <c r="N64" s="443"/>
      <c r="O64" s="469"/>
      <c r="P64" s="469"/>
      <c r="Q64" s="469"/>
      <c r="R64" s="469"/>
      <c r="S64" s="469"/>
      <c r="T64" s="469"/>
      <c r="U64" s="469"/>
      <c r="V64" s="469"/>
      <c r="W64" s="469"/>
      <c r="X64" s="469"/>
      <c r="Y64" s="469"/>
      <c r="Z64" s="469"/>
      <c r="AA64" s="469"/>
      <c r="AB64" s="469"/>
      <c r="AC64" s="469"/>
      <c r="AD64" s="469"/>
      <c r="AE64" s="512" t="s">
        <v>227</v>
      </c>
      <c r="AF64" s="513">
        <f t="shared" si="54"/>
        <v>0</v>
      </c>
      <c r="AG64" s="513">
        <f t="shared" si="55"/>
        <v>0</v>
      </c>
      <c r="AH64" s="514">
        <f t="shared" si="56"/>
        <v>0</v>
      </c>
      <c r="AI64" s="503"/>
      <c r="AJ64" s="458">
        <v>0.86</v>
      </c>
      <c r="AK64" s="458">
        <f t="shared" si="58"/>
        <v>0</v>
      </c>
      <c r="AL64" s="515"/>
      <c r="AM64" s="469">
        <f t="shared" ref="AM64:BA64" si="74">$I64*N64</f>
        <v>0</v>
      </c>
      <c r="AN64" s="469">
        <f t="shared" si="74"/>
        <v>0</v>
      </c>
      <c r="AO64" s="469">
        <f t="shared" si="74"/>
        <v>0</v>
      </c>
      <c r="AP64" s="469">
        <f t="shared" si="74"/>
        <v>0</v>
      </c>
      <c r="AQ64" s="469">
        <f t="shared" si="74"/>
        <v>0</v>
      </c>
      <c r="AR64" s="469">
        <f t="shared" si="74"/>
        <v>0</v>
      </c>
      <c r="AS64" s="469">
        <f t="shared" si="74"/>
        <v>0</v>
      </c>
      <c r="AT64" s="469">
        <f t="shared" si="74"/>
        <v>0</v>
      </c>
      <c r="AU64" s="469">
        <f t="shared" si="74"/>
        <v>0</v>
      </c>
      <c r="AV64" s="469">
        <f t="shared" si="74"/>
        <v>0</v>
      </c>
      <c r="AW64" s="469">
        <f t="shared" si="74"/>
        <v>0</v>
      </c>
      <c r="AX64" s="469">
        <f t="shared" si="74"/>
        <v>0</v>
      </c>
      <c r="AY64" s="469">
        <f t="shared" si="74"/>
        <v>0</v>
      </c>
      <c r="AZ64" s="469">
        <f t="shared" si="74"/>
        <v>0</v>
      </c>
      <c r="BA64" s="469">
        <f t="shared" si="74"/>
        <v>0</v>
      </c>
      <c r="BB64" s="362"/>
      <c r="BC64" s="362"/>
      <c r="BD64" s="362"/>
      <c r="BE64" s="362"/>
      <c r="BF64" s="362"/>
      <c r="BG64" s="362"/>
      <c r="BH64" s="362"/>
      <c r="BI64" s="362"/>
      <c r="BJ64" s="362"/>
      <c r="BK64" s="362"/>
      <c r="BL64" s="362"/>
    </row>
    <row r="65" ht="12.0" customHeight="1">
      <c r="A65" s="462"/>
      <c r="B65" s="505" t="s">
        <v>314</v>
      </c>
      <c r="C65" s="506" t="s">
        <v>315</v>
      </c>
      <c r="D65" s="505" t="s">
        <v>144</v>
      </c>
      <c r="E65" s="507"/>
      <c r="F65" s="508" t="s">
        <v>230</v>
      </c>
      <c r="G65" s="576" t="s">
        <v>316</v>
      </c>
      <c r="H65" s="505" t="s">
        <v>251</v>
      </c>
      <c r="I65" s="510">
        <v>1.0</v>
      </c>
      <c r="J65" s="505" t="s">
        <v>146</v>
      </c>
      <c r="K65" s="505" t="s">
        <v>285</v>
      </c>
      <c r="L65" s="510">
        <v>43.0</v>
      </c>
      <c r="M65" s="511">
        <v>130.0</v>
      </c>
      <c r="N65" s="443"/>
      <c r="O65" s="469"/>
      <c r="P65" s="469"/>
      <c r="Q65" s="469"/>
      <c r="R65" s="469"/>
      <c r="S65" s="469"/>
      <c r="T65" s="469"/>
      <c r="U65" s="469"/>
      <c r="V65" s="469"/>
      <c r="W65" s="469"/>
      <c r="X65" s="469"/>
      <c r="Y65" s="469"/>
      <c r="Z65" s="469"/>
      <c r="AA65" s="469"/>
      <c r="AB65" s="469"/>
      <c r="AC65" s="469"/>
      <c r="AD65" s="469"/>
      <c r="AE65" s="512" t="s">
        <v>227</v>
      </c>
      <c r="AF65" s="513">
        <f t="shared" si="54"/>
        <v>0</v>
      </c>
      <c r="AG65" s="513">
        <f t="shared" si="55"/>
        <v>0</v>
      </c>
      <c r="AH65" s="514">
        <f t="shared" si="56"/>
        <v>0</v>
      </c>
      <c r="AI65" s="503"/>
      <c r="AJ65" s="458">
        <v>0.86</v>
      </c>
      <c r="AK65" s="458">
        <f t="shared" si="58"/>
        <v>0</v>
      </c>
      <c r="AL65" s="515"/>
      <c r="AM65" s="469">
        <f t="shared" ref="AM65:BA65" si="75">$I65*N65</f>
        <v>0</v>
      </c>
      <c r="AN65" s="469">
        <f t="shared" si="75"/>
        <v>0</v>
      </c>
      <c r="AO65" s="469">
        <f t="shared" si="75"/>
        <v>0</v>
      </c>
      <c r="AP65" s="469">
        <f t="shared" si="75"/>
        <v>0</v>
      </c>
      <c r="AQ65" s="469">
        <f t="shared" si="75"/>
        <v>0</v>
      </c>
      <c r="AR65" s="469">
        <f t="shared" si="75"/>
        <v>0</v>
      </c>
      <c r="AS65" s="469">
        <f t="shared" si="75"/>
        <v>0</v>
      </c>
      <c r="AT65" s="469">
        <f t="shared" si="75"/>
        <v>0</v>
      </c>
      <c r="AU65" s="469">
        <f t="shared" si="75"/>
        <v>0</v>
      </c>
      <c r="AV65" s="469">
        <f t="shared" si="75"/>
        <v>0</v>
      </c>
      <c r="AW65" s="469">
        <f t="shared" si="75"/>
        <v>0</v>
      </c>
      <c r="AX65" s="469">
        <f t="shared" si="75"/>
        <v>0</v>
      </c>
      <c r="AY65" s="469">
        <f t="shared" si="75"/>
        <v>0</v>
      </c>
      <c r="AZ65" s="469">
        <f t="shared" si="75"/>
        <v>0</v>
      </c>
      <c r="BA65" s="469">
        <f t="shared" si="75"/>
        <v>0</v>
      </c>
      <c r="BB65" s="362"/>
      <c r="BC65" s="362"/>
      <c r="BD65" s="362"/>
      <c r="BE65" s="362"/>
      <c r="BF65" s="362"/>
      <c r="BG65" s="362"/>
      <c r="BH65" s="362"/>
      <c r="BI65" s="362"/>
      <c r="BJ65" s="362"/>
      <c r="BK65" s="362"/>
      <c r="BL65" s="362"/>
    </row>
    <row r="66" ht="22.5" customHeight="1">
      <c r="A66" s="462"/>
      <c r="B66" s="577"/>
      <c r="C66" s="577"/>
      <c r="D66" s="577"/>
      <c r="E66" s="578"/>
      <c r="F66" s="577"/>
      <c r="G66" s="577"/>
      <c r="H66" s="577"/>
      <c r="I66" s="579"/>
      <c r="J66" s="577"/>
      <c r="K66" s="577"/>
      <c r="L66" s="579"/>
      <c r="M66" s="580"/>
      <c r="N66" s="470" t="s">
        <v>154</v>
      </c>
      <c r="O66" s="298"/>
      <c r="P66" s="298"/>
      <c r="Q66" s="298"/>
      <c r="R66" s="298"/>
      <c r="S66" s="298"/>
      <c r="T66" s="298"/>
      <c r="U66" s="298"/>
      <c r="V66" s="298"/>
      <c r="W66" s="298"/>
      <c r="X66" s="298"/>
      <c r="Y66" s="299"/>
      <c r="Z66" s="452" t="s">
        <v>221</v>
      </c>
      <c r="AA66" s="453"/>
      <c r="AB66" s="454"/>
      <c r="AC66" s="300"/>
      <c r="AD66" s="300"/>
      <c r="AE66" s="581"/>
      <c r="AF66" s="582"/>
      <c r="AG66" s="582"/>
      <c r="AH66" s="583"/>
      <c r="AI66" s="581"/>
      <c r="AJ66" s="581"/>
      <c r="AK66" s="581"/>
      <c r="AL66" s="584"/>
      <c r="AM66" s="469"/>
      <c r="AN66" s="469"/>
      <c r="AO66" s="469"/>
      <c r="AP66" s="469"/>
      <c r="AQ66" s="469"/>
      <c r="AR66" s="469"/>
      <c r="AS66" s="469"/>
      <c r="AT66" s="469"/>
      <c r="AU66" s="469"/>
      <c r="AV66" s="469"/>
      <c r="AW66" s="469"/>
      <c r="AX66" s="469"/>
      <c r="AY66" s="469"/>
      <c r="AZ66" s="469"/>
      <c r="BA66" s="469"/>
      <c r="BB66" s="443"/>
      <c r="BC66" s="443"/>
      <c r="BD66" s="443"/>
      <c r="BE66" s="443"/>
      <c r="BF66" s="443"/>
      <c r="BG66" s="443"/>
      <c r="BH66" s="443"/>
      <c r="BI66" s="443"/>
      <c r="BJ66" s="443"/>
      <c r="BK66" s="443"/>
      <c r="BL66" s="443"/>
    </row>
    <row r="67" ht="24.75" customHeight="1">
      <c r="A67" s="462"/>
      <c r="B67" s="587" t="s">
        <v>331</v>
      </c>
      <c r="C67" s="464"/>
      <c r="D67" s="464"/>
      <c r="E67" s="464"/>
      <c r="F67" s="464"/>
      <c r="G67" s="464"/>
      <c r="H67" s="464"/>
      <c r="I67" s="464"/>
      <c r="J67" s="464"/>
      <c r="K67" s="464"/>
      <c r="L67" s="464"/>
      <c r="M67" s="465"/>
      <c r="N67" s="58" t="s">
        <v>30</v>
      </c>
      <c r="O67" s="59" t="s">
        <v>31</v>
      </c>
      <c r="P67" s="60" t="s">
        <v>32</v>
      </c>
      <c r="Q67" s="61" t="s">
        <v>33</v>
      </c>
      <c r="R67" s="62" t="s">
        <v>34</v>
      </c>
      <c r="S67" s="63" t="s">
        <v>35</v>
      </c>
      <c r="T67" s="64" t="s">
        <v>36</v>
      </c>
      <c r="U67" s="65" t="s">
        <v>37</v>
      </c>
      <c r="V67" s="66" t="s">
        <v>38</v>
      </c>
      <c r="W67" s="67" t="s">
        <v>39</v>
      </c>
      <c r="X67" s="68" t="s">
        <v>40</v>
      </c>
      <c r="Y67" s="69" t="s">
        <v>41</v>
      </c>
      <c r="Z67" s="466" t="s">
        <v>42</v>
      </c>
      <c r="AA67" s="71" t="s">
        <v>43</v>
      </c>
      <c r="AB67" s="72" t="s">
        <v>44</v>
      </c>
      <c r="AC67" s="443"/>
      <c r="AD67" s="443"/>
      <c r="AE67" s="461"/>
      <c r="AF67" s="455"/>
      <c r="AG67" s="455"/>
      <c r="AH67" s="456"/>
      <c r="AI67" s="457"/>
      <c r="AJ67" s="467"/>
      <c r="AK67" s="467"/>
      <c r="AL67" s="588"/>
      <c r="AM67" s="469"/>
      <c r="AN67" s="469"/>
      <c r="AO67" s="469"/>
      <c r="AP67" s="469"/>
      <c r="AQ67" s="469"/>
      <c r="AR67" s="469"/>
      <c r="AS67" s="469"/>
      <c r="AT67" s="469"/>
      <c r="AU67" s="469"/>
      <c r="AV67" s="469"/>
      <c r="AW67" s="469"/>
      <c r="AX67" s="469"/>
      <c r="AY67" s="469"/>
      <c r="AZ67" s="469"/>
      <c r="BA67" s="469"/>
      <c r="BB67" s="362"/>
      <c r="BC67" s="362"/>
      <c r="BD67" s="362"/>
      <c r="BE67" s="362"/>
      <c r="BF67" s="362"/>
      <c r="BG67" s="362"/>
      <c r="BH67" s="362"/>
      <c r="BI67" s="362"/>
      <c r="BJ67" s="362"/>
      <c r="BK67" s="362"/>
      <c r="BL67" s="362"/>
    </row>
    <row r="68" ht="22.5" customHeight="1">
      <c r="A68" s="462"/>
      <c r="B68" s="589" t="s">
        <v>154</v>
      </c>
      <c r="C68" s="298"/>
      <c r="D68" s="298"/>
      <c r="E68" s="298"/>
      <c r="F68" s="298"/>
      <c r="G68" s="298"/>
      <c r="H68" s="298"/>
      <c r="I68" s="298"/>
      <c r="J68" s="298"/>
      <c r="K68" s="298"/>
      <c r="L68" s="298"/>
      <c r="M68" s="299"/>
      <c r="N68" s="77" t="s">
        <v>45</v>
      </c>
      <c r="O68" s="78" t="s">
        <v>46</v>
      </c>
      <c r="P68" s="79" t="s">
        <v>47</v>
      </c>
      <c r="Q68" s="80" t="s">
        <v>48</v>
      </c>
      <c r="R68" s="81" t="s">
        <v>49</v>
      </c>
      <c r="S68" s="82" t="s">
        <v>50</v>
      </c>
      <c r="T68" s="83" t="s">
        <v>51</v>
      </c>
      <c r="U68" s="84" t="s">
        <v>52</v>
      </c>
      <c r="V68" s="85" t="s">
        <v>53</v>
      </c>
      <c r="W68" s="86" t="s">
        <v>54</v>
      </c>
      <c r="X68" s="87" t="s">
        <v>55</v>
      </c>
      <c r="Y68" s="88" t="s">
        <v>56</v>
      </c>
      <c r="Z68" s="471" t="s">
        <v>57</v>
      </c>
      <c r="AA68" s="90" t="s">
        <v>58</v>
      </c>
      <c r="AB68" s="91" t="s">
        <v>59</v>
      </c>
      <c r="AC68" s="443"/>
      <c r="AD68" s="443"/>
      <c r="AE68" s="461"/>
      <c r="AF68" s="473" t="s">
        <v>142</v>
      </c>
      <c r="AG68" s="473" t="s">
        <v>142</v>
      </c>
      <c r="AH68" s="474" t="s">
        <v>24</v>
      </c>
      <c r="AI68" s="475"/>
      <c r="AJ68" s="476" t="s">
        <v>220</v>
      </c>
      <c r="AK68" s="476" t="s">
        <v>222</v>
      </c>
      <c r="AL68" s="588"/>
      <c r="AM68" s="469"/>
      <c r="AN68" s="469"/>
      <c r="AO68" s="469"/>
      <c r="AP68" s="469"/>
      <c r="AQ68" s="469"/>
      <c r="AR68" s="469"/>
      <c r="AS68" s="469"/>
      <c r="AT68" s="469"/>
      <c r="AU68" s="469"/>
      <c r="AV68" s="469"/>
      <c r="AW68" s="469"/>
      <c r="AX68" s="469"/>
      <c r="AY68" s="469"/>
      <c r="AZ68" s="469"/>
      <c r="BA68" s="469"/>
      <c r="BB68" s="362"/>
      <c r="BC68" s="362"/>
      <c r="BD68" s="362"/>
      <c r="BE68" s="362"/>
      <c r="BF68" s="362"/>
      <c r="BG68" s="362"/>
      <c r="BH68" s="362"/>
      <c r="BI68" s="362"/>
      <c r="BJ68" s="362"/>
      <c r="BK68" s="362"/>
      <c r="BL68" s="362"/>
    </row>
    <row r="69" ht="27.75" customHeight="1">
      <c r="A69" s="462"/>
      <c r="B69" s="478"/>
      <c r="C69" s="478" t="s">
        <v>149</v>
      </c>
      <c r="D69" s="479" t="s">
        <v>144</v>
      </c>
      <c r="E69" s="480" t="s">
        <v>332</v>
      </c>
      <c r="F69" s="298"/>
      <c r="G69" s="298"/>
      <c r="H69" s="299"/>
      <c r="I69" s="481">
        <v>18.0</v>
      </c>
      <c r="J69" s="479" t="s">
        <v>151</v>
      </c>
      <c r="K69" s="483" t="s">
        <v>318</v>
      </c>
      <c r="L69" s="299"/>
      <c r="M69" s="484">
        <v>1998.2700000000002</v>
      </c>
      <c r="N69" s="485"/>
      <c r="O69" s="486"/>
      <c r="P69" s="487"/>
      <c r="Q69" s="488"/>
      <c r="R69" s="489"/>
      <c r="S69" s="490"/>
      <c r="T69" s="491"/>
      <c r="U69" s="492"/>
      <c r="V69" s="493"/>
      <c r="W69" s="494"/>
      <c r="X69" s="495"/>
      <c r="Y69" s="496"/>
      <c r="Z69" s="497"/>
      <c r="AA69" s="498"/>
      <c r="AB69" s="499"/>
      <c r="AC69" s="443"/>
      <c r="AD69" s="443"/>
      <c r="AE69" s="569"/>
      <c r="AF69" s="501">
        <f t="shared" ref="AF69:AF87" si="77">SUM(N69:AB69)</f>
        <v>0</v>
      </c>
      <c r="AG69" s="501">
        <f t="shared" ref="AG69:AG87" si="78">AF69*I69</f>
        <v>0</v>
      </c>
      <c r="AH69" s="502">
        <f t="shared" ref="AH69:AH87" si="79">SUM(N69:AB69)*M69</f>
        <v>0</v>
      </c>
      <c r="AI69" s="503"/>
      <c r="AJ69" s="531">
        <v>17.0</v>
      </c>
      <c r="AK69" s="531">
        <f>SUM(N69:AB69)*AJ69</f>
        <v>0</v>
      </c>
      <c r="AL69" s="572"/>
      <c r="AM69" s="469">
        <f t="shared" ref="AM69:BA69" si="76">$I69*N69</f>
        <v>0</v>
      </c>
      <c r="AN69" s="469">
        <f t="shared" si="76"/>
        <v>0</v>
      </c>
      <c r="AO69" s="469">
        <f t="shared" si="76"/>
        <v>0</v>
      </c>
      <c r="AP69" s="469">
        <f t="shared" si="76"/>
        <v>0</v>
      </c>
      <c r="AQ69" s="469">
        <f t="shared" si="76"/>
        <v>0</v>
      </c>
      <c r="AR69" s="469">
        <f t="shared" si="76"/>
        <v>0</v>
      </c>
      <c r="AS69" s="469">
        <f t="shared" si="76"/>
        <v>0</v>
      </c>
      <c r="AT69" s="469">
        <f t="shared" si="76"/>
        <v>0</v>
      </c>
      <c r="AU69" s="469">
        <f t="shared" si="76"/>
        <v>0</v>
      </c>
      <c r="AV69" s="469">
        <f t="shared" si="76"/>
        <v>0</v>
      </c>
      <c r="AW69" s="469">
        <f t="shared" si="76"/>
        <v>0</v>
      </c>
      <c r="AX69" s="469">
        <f t="shared" si="76"/>
        <v>0</v>
      </c>
      <c r="AY69" s="469">
        <f t="shared" si="76"/>
        <v>0</v>
      </c>
      <c r="AZ69" s="469">
        <f t="shared" si="76"/>
        <v>0</v>
      </c>
      <c r="BA69" s="469">
        <f t="shared" si="76"/>
        <v>0</v>
      </c>
      <c r="BB69" s="362"/>
      <c r="BC69" s="362"/>
      <c r="BD69" s="362"/>
      <c r="BE69" s="362"/>
      <c r="BF69" s="362"/>
      <c r="BG69" s="362"/>
      <c r="BH69" s="362"/>
      <c r="BI69" s="362"/>
      <c r="BJ69" s="362"/>
      <c r="BK69" s="362"/>
      <c r="BL69" s="362"/>
    </row>
    <row r="70" ht="12.75" customHeight="1">
      <c r="A70" s="462"/>
      <c r="B70" s="590" t="s">
        <v>333</v>
      </c>
      <c r="C70" s="591" t="s">
        <v>334</v>
      </c>
      <c r="D70" s="590" t="s">
        <v>144</v>
      </c>
      <c r="E70" s="592"/>
      <c r="F70" s="593" t="s">
        <v>230</v>
      </c>
      <c r="G70" s="594" t="s">
        <v>231</v>
      </c>
      <c r="H70" s="590" t="s">
        <v>232</v>
      </c>
      <c r="I70" s="595">
        <v>1.0</v>
      </c>
      <c r="J70" s="590" t="s">
        <v>151</v>
      </c>
      <c r="K70" s="596" t="s">
        <v>233</v>
      </c>
      <c r="L70" s="524">
        <v>27.0</v>
      </c>
      <c r="M70" s="597">
        <v>117.9</v>
      </c>
      <c r="N70" s="469"/>
      <c r="O70" s="469"/>
      <c r="P70" s="469"/>
      <c r="Q70" s="469"/>
      <c r="R70" s="469"/>
      <c r="S70" s="469"/>
      <c r="T70" s="469"/>
      <c r="U70" s="469"/>
      <c r="V70" s="469"/>
      <c r="W70" s="469"/>
      <c r="X70" s="469"/>
      <c r="Y70" s="469"/>
      <c r="Z70" s="469"/>
      <c r="AA70" s="469"/>
      <c r="AB70" s="469"/>
      <c r="AC70" s="469"/>
      <c r="AD70" s="469"/>
      <c r="AE70" s="569"/>
      <c r="AF70" s="570">
        <f t="shared" si="77"/>
        <v>0</v>
      </c>
      <c r="AG70" s="570">
        <f t="shared" si="78"/>
        <v>0</v>
      </c>
      <c r="AH70" s="571">
        <f t="shared" si="79"/>
        <v>0</v>
      </c>
      <c r="AI70" s="503"/>
      <c r="AJ70" s="531">
        <v>0.92</v>
      </c>
      <c r="AK70" s="531">
        <f t="shared" ref="AK70:AK87" si="81">AJ70*AG70</f>
        <v>0</v>
      </c>
      <c r="AL70" s="572"/>
      <c r="AM70" s="469">
        <f t="shared" ref="AM70:BA70" si="80">$I70*N70</f>
        <v>0</v>
      </c>
      <c r="AN70" s="469">
        <f t="shared" si="80"/>
        <v>0</v>
      </c>
      <c r="AO70" s="469">
        <f t="shared" si="80"/>
        <v>0</v>
      </c>
      <c r="AP70" s="469">
        <f t="shared" si="80"/>
        <v>0</v>
      </c>
      <c r="AQ70" s="469">
        <f t="shared" si="80"/>
        <v>0</v>
      </c>
      <c r="AR70" s="469">
        <f t="shared" si="80"/>
        <v>0</v>
      </c>
      <c r="AS70" s="469">
        <f t="shared" si="80"/>
        <v>0</v>
      </c>
      <c r="AT70" s="469">
        <f t="shared" si="80"/>
        <v>0</v>
      </c>
      <c r="AU70" s="469">
        <f t="shared" si="80"/>
        <v>0</v>
      </c>
      <c r="AV70" s="469">
        <f t="shared" si="80"/>
        <v>0</v>
      </c>
      <c r="AW70" s="469">
        <f t="shared" si="80"/>
        <v>0</v>
      </c>
      <c r="AX70" s="469">
        <f t="shared" si="80"/>
        <v>0</v>
      </c>
      <c r="AY70" s="469">
        <f t="shared" si="80"/>
        <v>0</v>
      </c>
      <c r="AZ70" s="469">
        <f t="shared" si="80"/>
        <v>0</v>
      </c>
      <c r="BA70" s="469">
        <f t="shared" si="80"/>
        <v>0</v>
      </c>
      <c r="BB70" s="362"/>
      <c r="BC70" s="362"/>
      <c r="BD70" s="362"/>
      <c r="BE70" s="362"/>
      <c r="BF70" s="362"/>
      <c r="BG70" s="362"/>
      <c r="BH70" s="362"/>
      <c r="BI70" s="362"/>
      <c r="BJ70" s="362"/>
      <c r="BK70" s="362"/>
      <c r="BL70" s="362"/>
    </row>
    <row r="71" ht="12.75" customHeight="1">
      <c r="A71" s="462"/>
      <c r="B71" s="590" t="s">
        <v>335</v>
      </c>
      <c r="C71" s="591" t="s">
        <v>336</v>
      </c>
      <c r="D71" s="590" t="s">
        <v>144</v>
      </c>
      <c r="E71" s="592"/>
      <c r="F71" s="593" t="s">
        <v>230</v>
      </c>
      <c r="G71" s="594" t="s">
        <v>236</v>
      </c>
      <c r="H71" s="590" t="s">
        <v>232</v>
      </c>
      <c r="I71" s="595">
        <v>1.0</v>
      </c>
      <c r="J71" s="590" t="s">
        <v>151</v>
      </c>
      <c r="K71" s="596" t="s">
        <v>233</v>
      </c>
      <c r="L71" s="524">
        <v>21.5</v>
      </c>
      <c r="M71" s="597">
        <v>117.9</v>
      </c>
      <c r="N71" s="469"/>
      <c r="O71" s="469"/>
      <c r="P71" s="469"/>
      <c r="Q71" s="469"/>
      <c r="R71" s="469"/>
      <c r="S71" s="469"/>
      <c r="T71" s="469"/>
      <c r="U71" s="469"/>
      <c r="V71" s="469"/>
      <c r="W71" s="469"/>
      <c r="X71" s="469"/>
      <c r="Y71" s="469"/>
      <c r="Z71" s="469"/>
      <c r="AA71" s="469"/>
      <c r="AB71" s="469"/>
      <c r="AC71" s="469"/>
      <c r="AD71" s="469"/>
      <c r="AE71" s="569"/>
      <c r="AF71" s="570">
        <f t="shared" si="77"/>
        <v>0</v>
      </c>
      <c r="AG71" s="570">
        <f t="shared" si="78"/>
        <v>0</v>
      </c>
      <c r="AH71" s="571">
        <f t="shared" si="79"/>
        <v>0</v>
      </c>
      <c r="AI71" s="503"/>
      <c r="AJ71" s="531">
        <v>0.95</v>
      </c>
      <c r="AK71" s="531">
        <f t="shared" si="81"/>
        <v>0</v>
      </c>
      <c r="AL71" s="572"/>
      <c r="AM71" s="469">
        <f t="shared" ref="AM71:BA71" si="82">$I71*N71</f>
        <v>0</v>
      </c>
      <c r="AN71" s="469">
        <f t="shared" si="82"/>
        <v>0</v>
      </c>
      <c r="AO71" s="469">
        <f t="shared" si="82"/>
        <v>0</v>
      </c>
      <c r="AP71" s="469">
        <f t="shared" si="82"/>
        <v>0</v>
      </c>
      <c r="AQ71" s="469">
        <f t="shared" si="82"/>
        <v>0</v>
      </c>
      <c r="AR71" s="469">
        <f t="shared" si="82"/>
        <v>0</v>
      </c>
      <c r="AS71" s="469">
        <f t="shared" si="82"/>
        <v>0</v>
      </c>
      <c r="AT71" s="469">
        <f t="shared" si="82"/>
        <v>0</v>
      </c>
      <c r="AU71" s="469">
        <f t="shared" si="82"/>
        <v>0</v>
      </c>
      <c r="AV71" s="469">
        <f t="shared" si="82"/>
        <v>0</v>
      </c>
      <c r="AW71" s="469">
        <f t="shared" si="82"/>
        <v>0</v>
      </c>
      <c r="AX71" s="469">
        <f t="shared" si="82"/>
        <v>0</v>
      </c>
      <c r="AY71" s="469">
        <f t="shared" si="82"/>
        <v>0</v>
      </c>
      <c r="AZ71" s="469">
        <f t="shared" si="82"/>
        <v>0</v>
      </c>
      <c r="BA71" s="469">
        <f t="shared" si="82"/>
        <v>0</v>
      </c>
      <c r="BB71" s="362"/>
      <c r="BC71" s="362"/>
      <c r="BD71" s="362"/>
      <c r="BE71" s="362"/>
      <c r="BF71" s="362"/>
      <c r="BG71" s="362"/>
      <c r="BH71" s="362"/>
      <c r="BI71" s="362"/>
      <c r="BJ71" s="362"/>
      <c r="BK71" s="362"/>
      <c r="BL71" s="362"/>
    </row>
    <row r="72" ht="12.75" customHeight="1">
      <c r="A72" s="462"/>
      <c r="B72" s="590" t="s">
        <v>337</v>
      </c>
      <c r="C72" s="591" t="s">
        <v>338</v>
      </c>
      <c r="D72" s="590" t="s">
        <v>144</v>
      </c>
      <c r="E72" s="592"/>
      <c r="F72" s="593" t="s">
        <v>230</v>
      </c>
      <c r="G72" s="594" t="s">
        <v>239</v>
      </c>
      <c r="H72" s="590" t="s">
        <v>232</v>
      </c>
      <c r="I72" s="595">
        <v>1.0</v>
      </c>
      <c r="J72" s="590" t="s">
        <v>151</v>
      </c>
      <c r="K72" s="596" t="s">
        <v>233</v>
      </c>
      <c r="L72" s="524">
        <v>32.0</v>
      </c>
      <c r="M72" s="597">
        <v>121.5</v>
      </c>
      <c r="N72" s="469"/>
      <c r="O72" s="469"/>
      <c r="P72" s="469"/>
      <c r="Q72" s="469"/>
      <c r="R72" s="469"/>
      <c r="S72" s="469"/>
      <c r="T72" s="469"/>
      <c r="U72" s="469"/>
      <c r="V72" s="469"/>
      <c r="W72" s="469"/>
      <c r="X72" s="469"/>
      <c r="Y72" s="469"/>
      <c r="Z72" s="469"/>
      <c r="AA72" s="469"/>
      <c r="AB72" s="469"/>
      <c r="AC72" s="469"/>
      <c r="AD72" s="469"/>
      <c r="AE72" s="569"/>
      <c r="AF72" s="570">
        <f t="shared" si="77"/>
        <v>0</v>
      </c>
      <c r="AG72" s="570">
        <f t="shared" si="78"/>
        <v>0</v>
      </c>
      <c r="AH72" s="571">
        <f t="shared" si="79"/>
        <v>0</v>
      </c>
      <c r="AI72" s="503"/>
      <c r="AJ72" s="531">
        <v>0.93</v>
      </c>
      <c r="AK72" s="531">
        <f t="shared" si="81"/>
        <v>0</v>
      </c>
      <c r="AL72" s="572"/>
      <c r="AM72" s="469">
        <f t="shared" ref="AM72:BA72" si="83">$I72*N72</f>
        <v>0</v>
      </c>
      <c r="AN72" s="469">
        <f t="shared" si="83"/>
        <v>0</v>
      </c>
      <c r="AO72" s="469">
        <f t="shared" si="83"/>
        <v>0</v>
      </c>
      <c r="AP72" s="469">
        <f t="shared" si="83"/>
        <v>0</v>
      </c>
      <c r="AQ72" s="469">
        <f t="shared" si="83"/>
        <v>0</v>
      </c>
      <c r="AR72" s="469">
        <f t="shared" si="83"/>
        <v>0</v>
      </c>
      <c r="AS72" s="469">
        <f t="shared" si="83"/>
        <v>0</v>
      </c>
      <c r="AT72" s="469">
        <f t="shared" si="83"/>
        <v>0</v>
      </c>
      <c r="AU72" s="469">
        <f t="shared" si="83"/>
        <v>0</v>
      </c>
      <c r="AV72" s="469">
        <f t="shared" si="83"/>
        <v>0</v>
      </c>
      <c r="AW72" s="469">
        <f t="shared" si="83"/>
        <v>0</v>
      </c>
      <c r="AX72" s="469">
        <f t="shared" si="83"/>
        <v>0</v>
      </c>
      <c r="AY72" s="469">
        <f t="shared" si="83"/>
        <v>0</v>
      </c>
      <c r="AZ72" s="469">
        <f t="shared" si="83"/>
        <v>0</v>
      </c>
      <c r="BA72" s="469">
        <f t="shared" si="83"/>
        <v>0</v>
      </c>
      <c r="BB72" s="362"/>
      <c r="BC72" s="362"/>
      <c r="BD72" s="362"/>
      <c r="BE72" s="362"/>
      <c r="BF72" s="362"/>
      <c r="BG72" s="362"/>
      <c r="BH72" s="362"/>
      <c r="BI72" s="362"/>
      <c r="BJ72" s="362"/>
      <c r="BK72" s="362"/>
      <c r="BL72" s="362"/>
    </row>
    <row r="73" ht="12.75" customHeight="1">
      <c r="A73" s="462"/>
      <c r="B73" s="590" t="s">
        <v>339</v>
      </c>
      <c r="C73" s="591" t="s">
        <v>340</v>
      </c>
      <c r="D73" s="590" t="s">
        <v>144</v>
      </c>
      <c r="E73" s="592"/>
      <c r="F73" s="593" t="s">
        <v>230</v>
      </c>
      <c r="G73" s="594" t="s">
        <v>246</v>
      </c>
      <c r="H73" s="590" t="s">
        <v>232</v>
      </c>
      <c r="I73" s="595">
        <v>1.0</v>
      </c>
      <c r="J73" s="590" t="s">
        <v>151</v>
      </c>
      <c r="K73" s="596" t="s">
        <v>295</v>
      </c>
      <c r="L73" s="524">
        <v>33.0</v>
      </c>
      <c r="M73" s="597">
        <v>121.5</v>
      </c>
      <c r="N73" s="469"/>
      <c r="O73" s="469"/>
      <c r="P73" s="469"/>
      <c r="Q73" s="469"/>
      <c r="R73" s="469"/>
      <c r="S73" s="469"/>
      <c r="T73" s="469"/>
      <c r="U73" s="469"/>
      <c r="V73" s="469"/>
      <c r="W73" s="469"/>
      <c r="X73" s="469"/>
      <c r="Y73" s="469"/>
      <c r="Z73" s="469"/>
      <c r="AA73" s="469"/>
      <c r="AB73" s="469"/>
      <c r="AC73" s="469"/>
      <c r="AD73" s="469"/>
      <c r="AE73" s="569"/>
      <c r="AF73" s="570">
        <f t="shared" si="77"/>
        <v>0</v>
      </c>
      <c r="AG73" s="570">
        <f t="shared" si="78"/>
        <v>0</v>
      </c>
      <c r="AH73" s="571">
        <f t="shared" si="79"/>
        <v>0</v>
      </c>
      <c r="AI73" s="503"/>
      <c r="AJ73" s="531">
        <v>0.92</v>
      </c>
      <c r="AK73" s="531">
        <f t="shared" si="81"/>
        <v>0</v>
      </c>
      <c r="AL73" s="572"/>
      <c r="AM73" s="469">
        <f t="shared" ref="AM73:BA73" si="84">$I73*N73</f>
        <v>0</v>
      </c>
      <c r="AN73" s="469">
        <f t="shared" si="84"/>
        <v>0</v>
      </c>
      <c r="AO73" s="469">
        <f t="shared" si="84"/>
        <v>0</v>
      </c>
      <c r="AP73" s="469">
        <f t="shared" si="84"/>
        <v>0</v>
      </c>
      <c r="AQ73" s="469">
        <f t="shared" si="84"/>
        <v>0</v>
      </c>
      <c r="AR73" s="469">
        <f t="shared" si="84"/>
        <v>0</v>
      </c>
      <c r="AS73" s="469">
        <f t="shared" si="84"/>
        <v>0</v>
      </c>
      <c r="AT73" s="469">
        <f t="shared" si="84"/>
        <v>0</v>
      </c>
      <c r="AU73" s="469">
        <f t="shared" si="84"/>
        <v>0</v>
      </c>
      <c r="AV73" s="469">
        <f t="shared" si="84"/>
        <v>0</v>
      </c>
      <c r="AW73" s="469">
        <f t="shared" si="84"/>
        <v>0</v>
      </c>
      <c r="AX73" s="469">
        <f t="shared" si="84"/>
        <v>0</v>
      </c>
      <c r="AY73" s="469">
        <f t="shared" si="84"/>
        <v>0</v>
      </c>
      <c r="AZ73" s="469">
        <f t="shared" si="84"/>
        <v>0</v>
      </c>
      <c r="BA73" s="469">
        <f t="shared" si="84"/>
        <v>0</v>
      </c>
      <c r="BB73" s="362"/>
      <c r="BC73" s="362"/>
      <c r="BD73" s="362"/>
      <c r="BE73" s="362"/>
      <c r="BF73" s="362"/>
      <c r="BG73" s="362"/>
      <c r="BH73" s="362"/>
      <c r="BI73" s="362"/>
      <c r="BJ73" s="362"/>
      <c r="BK73" s="362"/>
      <c r="BL73" s="362"/>
    </row>
    <row r="74" ht="12.75" customHeight="1">
      <c r="A74" s="462"/>
      <c r="B74" s="590" t="s">
        <v>341</v>
      </c>
      <c r="C74" s="591" t="s">
        <v>342</v>
      </c>
      <c r="D74" s="590" t="s">
        <v>144</v>
      </c>
      <c r="E74" s="592"/>
      <c r="F74" s="593" t="s">
        <v>230</v>
      </c>
      <c r="G74" s="594" t="s">
        <v>250</v>
      </c>
      <c r="H74" s="590" t="s">
        <v>251</v>
      </c>
      <c r="I74" s="595">
        <v>1.0</v>
      </c>
      <c r="J74" s="590" t="s">
        <v>151</v>
      </c>
      <c r="K74" s="596" t="s">
        <v>295</v>
      </c>
      <c r="L74" s="524">
        <v>37.0</v>
      </c>
      <c r="M74" s="597">
        <v>121.5</v>
      </c>
      <c r="N74" s="469"/>
      <c r="O74" s="469"/>
      <c r="P74" s="469"/>
      <c r="Q74" s="469"/>
      <c r="R74" s="469"/>
      <c r="S74" s="469"/>
      <c r="T74" s="469"/>
      <c r="U74" s="469"/>
      <c r="V74" s="469"/>
      <c r="W74" s="469"/>
      <c r="X74" s="469"/>
      <c r="Y74" s="469"/>
      <c r="Z74" s="469"/>
      <c r="AA74" s="469"/>
      <c r="AB74" s="469"/>
      <c r="AC74" s="469"/>
      <c r="AD74" s="469"/>
      <c r="AE74" s="569"/>
      <c r="AF74" s="570">
        <f t="shared" si="77"/>
        <v>0</v>
      </c>
      <c r="AG74" s="570">
        <f t="shared" si="78"/>
        <v>0</v>
      </c>
      <c r="AH74" s="571">
        <f t="shared" si="79"/>
        <v>0</v>
      </c>
      <c r="AI74" s="503"/>
      <c r="AJ74" s="531">
        <v>1.0</v>
      </c>
      <c r="AK74" s="531">
        <f t="shared" si="81"/>
        <v>0</v>
      </c>
      <c r="AL74" s="572"/>
      <c r="AM74" s="469">
        <f t="shared" ref="AM74:BA74" si="85">$I74*N74</f>
        <v>0</v>
      </c>
      <c r="AN74" s="469">
        <f t="shared" si="85"/>
        <v>0</v>
      </c>
      <c r="AO74" s="469">
        <f t="shared" si="85"/>
        <v>0</v>
      </c>
      <c r="AP74" s="469">
        <f t="shared" si="85"/>
        <v>0</v>
      </c>
      <c r="AQ74" s="469">
        <f t="shared" si="85"/>
        <v>0</v>
      </c>
      <c r="AR74" s="469">
        <f t="shared" si="85"/>
        <v>0</v>
      </c>
      <c r="AS74" s="469">
        <f t="shared" si="85"/>
        <v>0</v>
      </c>
      <c r="AT74" s="469">
        <f t="shared" si="85"/>
        <v>0</v>
      </c>
      <c r="AU74" s="469">
        <f t="shared" si="85"/>
        <v>0</v>
      </c>
      <c r="AV74" s="469">
        <f t="shared" si="85"/>
        <v>0</v>
      </c>
      <c r="AW74" s="469">
        <f t="shared" si="85"/>
        <v>0</v>
      </c>
      <c r="AX74" s="469">
        <f t="shared" si="85"/>
        <v>0</v>
      </c>
      <c r="AY74" s="469">
        <f t="shared" si="85"/>
        <v>0</v>
      </c>
      <c r="AZ74" s="469">
        <f t="shared" si="85"/>
        <v>0</v>
      </c>
      <c r="BA74" s="469">
        <f t="shared" si="85"/>
        <v>0</v>
      </c>
      <c r="BB74" s="362"/>
      <c r="BC74" s="362"/>
      <c r="BD74" s="362"/>
      <c r="BE74" s="362"/>
      <c r="BF74" s="362"/>
      <c r="BG74" s="362"/>
      <c r="BH74" s="362"/>
      <c r="BI74" s="362"/>
      <c r="BJ74" s="362"/>
      <c r="BK74" s="362"/>
      <c r="BL74" s="362"/>
    </row>
    <row r="75" ht="12.75" customHeight="1">
      <c r="A75" s="540"/>
      <c r="B75" s="590" t="s">
        <v>343</v>
      </c>
      <c r="C75" s="591" t="s">
        <v>344</v>
      </c>
      <c r="D75" s="590" t="s">
        <v>144</v>
      </c>
      <c r="E75" s="592"/>
      <c r="F75" s="593" t="s">
        <v>230</v>
      </c>
      <c r="G75" s="594" t="s">
        <v>254</v>
      </c>
      <c r="H75" s="590" t="s">
        <v>251</v>
      </c>
      <c r="I75" s="595">
        <v>1.0</v>
      </c>
      <c r="J75" s="590" t="s">
        <v>151</v>
      </c>
      <c r="K75" s="596" t="s">
        <v>295</v>
      </c>
      <c r="L75" s="598">
        <v>37.5</v>
      </c>
      <c r="M75" s="597">
        <v>121.5</v>
      </c>
      <c r="N75" s="469"/>
      <c r="O75" s="469"/>
      <c r="P75" s="469"/>
      <c r="Q75" s="469"/>
      <c r="R75" s="469"/>
      <c r="S75" s="469"/>
      <c r="T75" s="469"/>
      <c r="U75" s="469"/>
      <c r="V75" s="469"/>
      <c r="W75" s="469"/>
      <c r="X75" s="469"/>
      <c r="Y75" s="469"/>
      <c r="Z75" s="469"/>
      <c r="AA75" s="469"/>
      <c r="AB75" s="469"/>
      <c r="AC75" s="469"/>
      <c r="AD75" s="469"/>
      <c r="AE75" s="599"/>
      <c r="AF75" s="600">
        <f t="shared" si="77"/>
        <v>0</v>
      </c>
      <c r="AG75" s="600">
        <f t="shared" si="78"/>
        <v>0</v>
      </c>
      <c r="AH75" s="601">
        <f t="shared" si="79"/>
        <v>0</v>
      </c>
      <c r="AI75" s="544"/>
      <c r="AJ75" s="602">
        <v>0.97</v>
      </c>
      <c r="AK75" s="602">
        <f t="shared" si="81"/>
        <v>0</v>
      </c>
      <c r="AL75" s="574"/>
      <c r="AM75" s="469">
        <f t="shared" ref="AM75:BA75" si="86">$I75*N75</f>
        <v>0</v>
      </c>
      <c r="AN75" s="469">
        <f t="shared" si="86"/>
        <v>0</v>
      </c>
      <c r="AO75" s="469">
        <f t="shared" si="86"/>
        <v>0</v>
      </c>
      <c r="AP75" s="469">
        <f t="shared" si="86"/>
        <v>0</v>
      </c>
      <c r="AQ75" s="469">
        <f t="shared" si="86"/>
        <v>0</v>
      </c>
      <c r="AR75" s="469">
        <f t="shared" si="86"/>
        <v>0</v>
      </c>
      <c r="AS75" s="469">
        <f t="shared" si="86"/>
        <v>0</v>
      </c>
      <c r="AT75" s="469">
        <f t="shared" si="86"/>
        <v>0</v>
      </c>
      <c r="AU75" s="469">
        <f t="shared" si="86"/>
        <v>0</v>
      </c>
      <c r="AV75" s="469">
        <f t="shared" si="86"/>
        <v>0</v>
      </c>
      <c r="AW75" s="469">
        <f t="shared" si="86"/>
        <v>0</v>
      </c>
      <c r="AX75" s="469">
        <f t="shared" si="86"/>
        <v>0</v>
      </c>
      <c r="AY75" s="469">
        <f t="shared" si="86"/>
        <v>0</v>
      </c>
      <c r="AZ75" s="469">
        <f t="shared" si="86"/>
        <v>0</v>
      </c>
      <c r="BA75" s="469">
        <f t="shared" si="86"/>
        <v>0</v>
      </c>
      <c r="BB75" s="547"/>
      <c r="BC75" s="362"/>
      <c r="BD75" s="362"/>
      <c r="BE75" s="362"/>
      <c r="BF75" s="362"/>
      <c r="BG75" s="362"/>
      <c r="BH75" s="362"/>
      <c r="BI75" s="362"/>
      <c r="BJ75" s="362"/>
      <c r="BK75" s="362"/>
      <c r="BL75" s="362"/>
    </row>
    <row r="76" ht="12.75" customHeight="1">
      <c r="A76" s="462"/>
      <c r="B76" s="590" t="s">
        <v>345</v>
      </c>
      <c r="C76" s="591" t="s">
        <v>346</v>
      </c>
      <c r="D76" s="590" t="s">
        <v>144</v>
      </c>
      <c r="E76" s="592"/>
      <c r="F76" s="593" t="s">
        <v>230</v>
      </c>
      <c r="G76" s="603" t="s">
        <v>258</v>
      </c>
      <c r="H76" s="590" t="s">
        <v>251</v>
      </c>
      <c r="I76" s="595">
        <v>1.0</v>
      </c>
      <c r="J76" s="590" t="s">
        <v>151</v>
      </c>
      <c r="K76" s="590" t="s">
        <v>259</v>
      </c>
      <c r="L76" s="604">
        <v>47.0</v>
      </c>
      <c r="M76" s="605">
        <v>128.70000000000002</v>
      </c>
      <c r="N76" s="469"/>
      <c r="O76" s="469"/>
      <c r="P76" s="469"/>
      <c r="Q76" s="469"/>
      <c r="R76" s="469"/>
      <c r="S76" s="469"/>
      <c r="T76" s="469"/>
      <c r="U76" s="469"/>
      <c r="V76" s="469"/>
      <c r="W76" s="469"/>
      <c r="X76" s="469"/>
      <c r="Y76" s="469"/>
      <c r="Z76" s="469"/>
      <c r="AA76" s="469"/>
      <c r="AB76" s="469"/>
      <c r="AC76" s="469"/>
      <c r="AD76" s="469"/>
      <c r="AE76" s="569"/>
      <c r="AF76" s="570">
        <f t="shared" si="77"/>
        <v>0</v>
      </c>
      <c r="AG76" s="570">
        <f t="shared" si="78"/>
        <v>0</v>
      </c>
      <c r="AH76" s="571">
        <f t="shared" si="79"/>
        <v>0</v>
      </c>
      <c r="AI76" s="503"/>
      <c r="AJ76" s="531">
        <v>1.14</v>
      </c>
      <c r="AK76" s="531">
        <f t="shared" si="81"/>
        <v>0</v>
      </c>
      <c r="AL76" s="572"/>
      <c r="AM76" s="469">
        <f t="shared" ref="AM76:BA76" si="87">$I76*N76</f>
        <v>0</v>
      </c>
      <c r="AN76" s="469">
        <f t="shared" si="87"/>
        <v>0</v>
      </c>
      <c r="AO76" s="469">
        <f t="shared" si="87"/>
        <v>0</v>
      </c>
      <c r="AP76" s="469">
        <f t="shared" si="87"/>
        <v>0</v>
      </c>
      <c r="AQ76" s="469">
        <f t="shared" si="87"/>
        <v>0</v>
      </c>
      <c r="AR76" s="469">
        <f t="shared" si="87"/>
        <v>0</v>
      </c>
      <c r="AS76" s="469">
        <f t="shared" si="87"/>
        <v>0</v>
      </c>
      <c r="AT76" s="469">
        <f t="shared" si="87"/>
        <v>0</v>
      </c>
      <c r="AU76" s="469">
        <f t="shared" si="87"/>
        <v>0</v>
      </c>
      <c r="AV76" s="469">
        <f t="shared" si="87"/>
        <v>0</v>
      </c>
      <c r="AW76" s="469">
        <f t="shared" si="87"/>
        <v>0</v>
      </c>
      <c r="AX76" s="469">
        <f t="shared" si="87"/>
        <v>0</v>
      </c>
      <c r="AY76" s="469">
        <f t="shared" si="87"/>
        <v>0</v>
      </c>
      <c r="AZ76" s="469">
        <f t="shared" si="87"/>
        <v>0</v>
      </c>
      <c r="BA76" s="469">
        <f t="shared" si="87"/>
        <v>0</v>
      </c>
      <c r="BB76" s="362"/>
      <c r="BC76" s="362"/>
      <c r="BD76" s="362"/>
      <c r="BE76" s="362"/>
      <c r="BF76" s="362"/>
      <c r="BG76" s="362"/>
      <c r="BH76" s="362"/>
      <c r="BI76" s="362"/>
      <c r="BJ76" s="362"/>
      <c r="BK76" s="362"/>
      <c r="BL76" s="362"/>
    </row>
    <row r="77" ht="12.75" customHeight="1">
      <c r="A77" s="462"/>
      <c r="B77" s="590" t="s">
        <v>347</v>
      </c>
      <c r="C77" s="591" t="s">
        <v>348</v>
      </c>
      <c r="D77" s="590" t="s">
        <v>144</v>
      </c>
      <c r="E77" s="592"/>
      <c r="F77" s="593" t="s">
        <v>230</v>
      </c>
      <c r="G77" s="603" t="s">
        <v>262</v>
      </c>
      <c r="H77" s="590" t="s">
        <v>251</v>
      </c>
      <c r="I77" s="595">
        <v>1.0</v>
      </c>
      <c r="J77" s="590" t="s">
        <v>151</v>
      </c>
      <c r="K77" s="590" t="s">
        <v>259</v>
      </c>
      <c r="L77" s="595">
        <v>40.0</v>
      </c>
      <c r="M77" s="605">
        <v>128.70000000000002</v>
      </c>
      <c r="N77" s="469"/>
      <c r="O77" s="469"/>
      <c r="P77" s="469"/>
      <c r="Q77" s="469"/>
      <c r="R77" s="469"/>
      <c r="S77" s="469"/>
      <c r="T77" s="469"/>
      <c r="U77" s="469"/>
      <c r="V77" s="469"/>
      <c r="W77" s="469"/>
      <c r="X77" s="469"/>
      <c r="Y77" s="469"/>
      <c r="Z77" s="469"/>
      <c r="AA77" s="469"/>
      <c r="AB77" s="469"/>
      <c r="AC77" s="469"/>
      <c r="AD77" s="469"/>
      <c r="AE77" s="569"/>
      <c r="AF77" s="570">
        <f t="shared" si="77"/>
        <v>0</v>
      </c>
      <c r="AG77" s="570">
        <f t="shared" si="78"/>
        <v>0</v>
      </c>
      <c r="AH77" s="571">
        <f t="shared" si="79"/>
        <v>0</v>
      </c>
      <c r="AI77" s="503"/>
      <c r="AJ77" s="531">
        <v>1.1</v>
      </c>
      <c r="AK77" s="531">
        <f t="shared" si="81"/>
        <v>0</v>
      </c>
      <c r="AL77" s="572"/>
      <c r="AM77" s="469">
        <f t="shared" ref="AM77:BA77" si="88">$I77*N77</f>
        <v>0</v>
      </c>
      <c r="AN77" s="469">
        <f t="shared" si="88"/>
        <v>0</v>
      </c>
      <c r="AO77" s="469">
        <f t="shared" si="88"/>
        <v>0</v>
      </c>
      <c r="AP77" s="469">
        <f t="shared" si="88"/>
        <v>0</v>
      </c>
      <c r="AQ77" s="469">
        <f t="shared" si="88"/>
        <v>0</v>
      </c>
      <c r="AR77" s="469">
        <f t="shared" si="88"/>
        <v>0</v>
      </c>
      <c r="AS77" s="469">
        <f t="shared" si="88"/>
        <v>0</v>
      </c>
      <c r="AT77" s="469">
        <f t="shared" si="88"/>
        <v>0</v>
      </c>
      <c r="AU77" s="469">
        <f t="shared" si="88"/>
        <v>0</v>
      </c>
      <c r="AV77" s="469">
        <f t="shared" si="88"/>
        <v>0</v>
      </c>
      <c r="AW77" s="469">
        <f t="shared" si="88"/>
        <v>0</v>
      </c>
      <c r="AX77" s="469">
        <f t="shared" si="88"/>
        <v>0</v>
      </c>
      <c r="AY77" s="469">
        <f t="shared" si="88"/>
        <v>0</v>
      </c>
      <c r="AZ77" s="469">
        <f t="shared" si="88"/>
        <v>0</v>
      </c>
      <c r="BA77" s="469">
        <f t="shared" si="88"/>
        <v>0</v>
      </c>
      <c r="BB77" s="362"/>
      <c r="BC77" s="362"/>
      <c r="BD77" s="362"/>
      <c r="BE77" s="362"/>
      <c r="BF77" s="362"/>
      <c r="BG77" s="362"/>
      <c r="BH77" s="362"/>
      <c r="BI77" s="362"/>
      <c r="BJ77" s="362"/>
      <c r="BK77" s="362"/>
      <c r="BL77" s="362"/>
    </row>
    <row r="78" ht="12.75" customHeight="1">
      <c r="A78" s="462"/>
      <c r="B78" s="590" t="s">
        <v>349</v>
      </c>
      <c r="C78" s="591" t="s">
        <v>350</v>
      </c>
      <c r="D78" s="590" t="s">
        <v>144</v>
      </c>
      <c r="E78" s="592"/>
      <c r="F78" s="593" t="s">
        <v>230</v>
      </c>
      <c r="G78" s="603" t="s">
        <v>265</v>
      </c>
      <c r="H78" s="590" t="s">
        <v>251</v>
      </c>
      <c r="I78" s="595">
        <v>1.0</v>
      </c>
      <c r="J78" s="590" t="s">
        <v>151</v>
      </c>
      <c r="K78" s="590" t="s">
        <v>259</v>
      </c>
      <c r="L78" s="595">
        <v>44.0</v>
      </c>
      <c r="M78" s="605">
        <v>128.70000000000002</v>
      </c>
      <c r="N78" s="469"/>
      <c r="O78" s="469"/>
      <c r="P78" s="469"/>
      <c r="Q78" s="469"/>
      <c r="R78" s="469"/>
      <c r="S78" s="469"/>
      <c r="T78" s="469"/>
      <c r="U78" s="469"/>
      <c r="V78" s="469"/>
      <c r="W78" s="469"/>
      <c r="X78" s="469"/>
      <c r="Y78" s="469"/>
      <c r="Z78" s="469"/>
      <c r="AA78" s="469"/>
      <c r="AB78" s="469"/>
      <c r="AC78" s="469"/>
      <c r="AD78" s="469"/>
      <c r="AE78" s="569"/>
      <c r="AF78" s="570">
        <f t="shared" si="77"/>
        <v>0</v>
      </c>
      <c r="AG78" s="570">
        <f t="shared" si="78"/>
        <v>0</v>
      </c>
      <c r="AH78" s="571">
        <f t="shared" si="79"/>
        <v>0</v>
      </c>
      <c r="AI78" s="503"/>
      <c r="AJ78" s="531">
        <v>1.08</v>
      </c>
      <c r="AK78" s="531">
        <f t="shared" si="81"/>
        <v>0</v>
      </c>
      <c r="AL78" s="572"/>
      <c r="AM78" s="469">
        <f t="shared" ref="AM78:BA78" si="89">$I78*N78</f>
        <v>0</v>
      </c>
      <c r="AN78" s="469">
        <f t="shared" si="89"/>
        <v>0</v>
      </c>
      <c r="AO78" s="469">
        <f t="shared" si="89"/>
        <v>0</v>
      </c>
      <c r="AP78" s="469">
        <f t="shared" si="89"/>
        <v>0</v>
      </c>
      <c r="AQ78" s="469">
        <f t="shared" si="89"/>
        <v>0</v>
      </c>
      <c r="AR78" s="469">
        <f t="shared" si="89"/>
        <v>0</v>
      </c>
      <c r="AS78" s="469">
        <f t="shared" si="89"/>
        <v>0</v>
      </c>
      <c r="AT78" s="469">
        <f t="shared" si="89"/>
        <v>0</v>
      </c>
      <c r="AU78" s="469">
        <f t="shared" si="89"/>
        <v>0</v>
      </c>
      <c r="AV78" s="469">
        <f t="shared" si="89"/>
        <v>0</v>
      </c>
      <c r="AW78" s="469">
        <f t="shared" si="89"/>
        <v>0</v>
      </c>
      <c r="AX78" s="469">
        <f t="shared" si="89"/>
        <v>0</v>
      </c>
      <c r="AY78" s="469">
        <f t="shared" si="89"/>
        <v>0</v>
      </c>
      <c r="AZ78" s="469">
        <f t="shared" si="89"/>
        <v>0</v>
      </c>
      <c r="BA78" s="469">
        <f t="shared" si="89"/>
        <v>0</v>
      </c>
      <c r="BB78" s="362"/>
      <c r="BC78" s="362"/>
      <c r="BD78" s="362"/>
      <c r="BE78" s="362"/>
      <c r="BF78" s="362"/>
      <c r="BG78" s="362"/>
      <c r="BH78" s="362"/>
      <c r="BI78" s="362"/>
      <c r="BJ78" s="362"/>
      <c r="BK78" s="362"/>
      <c r="BL78" s="362"/>
    </row>
    <row r="79" ht="12.75" customHeight="1">
      <c r="A79" s="462"/>
      <c r="B79" s="590" t="s">
        <v>351</v>
      </c>
      <c r="C79" s="591" t="s">
        <v>352</v>
      </c>
      <c r="D79" s="590" t="s">
        <v>144</v>
      </c>
      <c r="E79" s="592"/>
      <c r="F79" s="593" t="s">
        <v>230</v>
      </c>
      <c r="G79" s="603" t="s">
        <v>268</v>
      </c>
      <c r="H79" s="590" t="s">
        <v>251</v>
      </c>
      <c r="I79" s="595">
        <v>1.0</v>
      </c>
      <c r="J79" s="590" t="s">
        <v>151</v>
      </c>
      <c r="K79" s="590" t="s">
        <v>259</v>
      </c>
      <c r="L79" s="595">
        <v>39.0</v>
      </c>
      <c r="M79" s="605">
        <v>128.70000000000002</v>
      </c>
      <c r="N79" s="469"/>
      <c r="O79" s="469"/>
      <c r="P79" s="469"/>
      <c r="Q79" s="469"/>
      <c r="R79" s="469"/>
      <c r="S79" s="469"/>
      <c r="T79" s="469"/>
      <c r="U79" s="469"/>
      <c r="V79" s="469"/>
      <c r="W79" s="469"/>
      <c r="X79" s="469"/>
      <c r="Y79" s="469"/>
      <c r="Z79" s="469"/>
      <c r="AA79" s="469"/>
      <c r="AB79" s="469"/>
      <c r="AC79" s="469"/>
      <c r="AD79" s="469"/>
      <c r="AE79" s="569"/>
      <c r="AF79" s="570">
        <f t="shared" si="77"/>
        <v>0</v>
      </c>
      <c r="AG79" s="570">
        <f t="shared" si="78"/>
        <v>0</v>
      </c>
      <c r="AH79" s="571">
        <f t="shared" si="79"/>
        <v>0</v>
      </c>
      <c r="AI79" s="503"/>
      <c r="AJ79" s="531">
        <v>0.99</v>
      </c>
      <c r="AK79" s="531">
        <f t="shared" si="81"/>
        <v>0</v>
      </c>
      <c r="AL79" s="572"/>
      <c r="AM79" s="469">
        <f t="shared" ref="AM79:BA79" si="90">$I79*N79</f>
        <v>0</v>
      </c>
      <c r="AN79" s="469">
        <f t="shared" si="90"/>
        <v>0</v>
      </c>
      <c r="AO79" s="469">
        <f t="shared" si="90"/>
        <v>0</v>
      </c>
      <c r="AP79" s="469">
        <f t="shared" si="90"/>
        <v>0</v>
      </c>
      <c r="AQ79" s="469">
        <f t="shared" si="90"/>
        <v>0</v>
      </c>
      <c r="AR79" s="469">
        <f t="shared" si="90"/>
        <v>0</v>
      </c>
      <c r="AS79" s="469">
        <f t="shared" si="90"/>
        <v>0</v>
      </c>
      <c r="AT79" s="469">
        <f t="shared" si="90"/>
        <v>0</v>
      </c>
      <c r="AU79" s="469">
        <f t="shared" si="90"/>
        <v>0</v>
      </c>
      <c r="AV79" s="469">
        <f t="shared" si="90"/>
        <v>0</v>
      </c>
      <c r="AW79" s="469">
        <f t="shared" si="90"/>
        <v>0</v>
      </c>
      <c r="AX79" s="469">
        <f t="shared" si="90"/>
        <v>0</v>
      </c>
      <c r="AY79" s="469">
        <f t="shared" si="90"/>
        <v>0</v>
      </c>
      <c r="AZ79" s="469">
        <f t="shared" si="90"/>
        <v>0</v>
      </c>
      <c r="BA79" s="469">
        <f t="shared" si="90"/>
        <v>0</v>
      </c>
      <c r="BB79" s="362"/>
      <c r="BC79" s="362"/>
      <c r="BD79" s="362"/>
      <c r="BE79" s="362"/>
      <c r="BF79" s="362"/>
      <c r="BG79" s="362"/>
      <c r="BH79" s="362"/>
      <c r="BI79" s="362"/>
      <c r="BJ79" s="362"/>
      <c r="BK79" s="362"/>
      <c r="BL79" s="362"/>
    </row>
    <row r="80" ht="12.75" customHeight="1">
      <c r="A80" s="462"/>
      <c r="B80" s="590" t="s">
        <v>282</v>
      </c>
      <c r="C80" s="591" t="s">
        <v>283</v>
      </c>
      <c r="D80" s="590" t="s">
        <v>144</v>
      </c>
      <c r="E80" s="592"/>
      <c r="F80" s="593" t="s">
        <v>230</v>
      </c>
      <c r="G80" s="606" t="s">
        <v>284</v>
      </c>
      <c r="H80" s="590" t="s">
        <v>251</v>
      </c>
      <c r="I80" s="595">
        <v>1.0</v>
      </c>
      <c r="J80" s="590" t="s">
        <v>151</v>
      </c>
      <c r="K80" s="590" t="s">
        <v>285</v>
      </c>
      <c r="L80" s="595">
        <v>47.0</v>
      </c>
      <c r="M80" s="605">
        <v>128.70000000000002</v>
      </c>
      <c r="N80" s="469"/>
      <c r="O80" s="469"/>
      <c r="P80" s="469"/>
      <c r="Q80" s="469"/>
      <c r="R80" s="469"/>
      <c r="S80" s="469"/>
      <c r="T80" s="469"/>
      <c r="U80" s="469"/>
      <c r="V80" s="469"/>
      <c r="W80" s="469"/>
      <c r="X80" s="469"/>
      <c r="Y80" s="469"/>
      <c r="Z80" s="469"/>
      <c r="AA80" s="469"/>
      <c r="AB80" s="469"/>
      <c r="AC80" s="469"/>
      <c r="AD80" s="469"/>
      <c r="AE80" s="569"/>
      <c r="AF80" s="570">
        <f t="shared" si="77"/>
        <v>0</v>
      </c>
      <c r="AG80" s="570">
        <f t="shared" si="78"/>
        <v>0</v>
      </c>
      <c r="AH80" s="571">
        <f t="shared" si="79"/>
        <v>0</v>
      </c>
      <c r="AI80" s="503"/>
      <c r="AJ80" s="531">
        <v>1.01</v>
      </c>
      <c r="AK80" s="531">
        <f t="shared" si="81"/>
        <v>0</v>
      </c>
      <c r="AL80" s="572"/>
      <c r="AM80" s="469">
        <f t="shared" ref="AM80:BA80" si="91">$I80*N80</f>
        <v>0</v>
      </c>
      <c r="AN80" s="469">
        <f t="shared" si="91"/>
        <v>0</v>
      </c>
      <c r="AO80" s="469">
        <f t="shared" si="91"/>
        <v>0</v>
      </c>
      <c r="AP80" s="469">
        <f t="shared" si="91"/>
        <v>0</v>
      </c>
      <c r="AQ80" s="469">
        <f t="shared" si="91"/>
        <v>0</v>
      </c>
      <c r="AR80" s="469">
        <f t="shared" si="91"/>
        <v>0</v>
      </c>
      <c r="AS80" s="469">
        <f t="shared" si="91"/>
        <v>0</v>
      </c>
      <c r="AT80" s="469">
        <f t="shared" si="91"/>
        <v>0</v>
      </c>
      <c r="AU80" s="469">
        <f t="shared" si="91"/>
        <v>0</v>
      </c>
      <c r="AV80" s="469">
        <f t="shared" si="91"/>
        <v>0</v>
      </c>
      <c r="AW80" s="469">
        <f t="shared" si="91"/>
        <v>0</v>
      </c>
      <c r="AX80" s="469">
        <f t="shared" si="91"/>
        <v>0</v>
      </c>
      <c r="AY80" s="469">
        <f t="shared" si="91"/>
        <v>0</v>
      </c>
      <c r="AZ80" s="469">
        <f t="shared" si="91"/>
        <v>0</v>
      </c>
      <c r="BA80" s="469">
        <f t="shared" si="91"/>
        <v>0</v>
      </c>
      <c r="BB80" s="362"/>
      <c r="BC80" s="362"/>
      <c r="BD80" s="362"/>
      <c r="BE80" s="362"/>
      <c r="BF80" s="362"/>
      <c r="BG80" s="362"/>
      <c r="BH80" s="362"/>
      <c r="BI80" s="362"/>
      <c r="BJ80" s="362"/>
      <c r="BK80" s="362"/>
      <c r="BL80" s="362"/>
    </row>
    <row r="81" ht="12.75" customHeight="1">
      <c r="A81" s="462"/>
      <c r="B81" s="590" t="s">
        <v>286</v>
      </c>
      <c r="C81" s="591" t="s">
        <v>287</v>
      </c>
      <c r="D81" s="590" t="s">
        <v>144</v>
      </c>
      <c r="E81" s="592"/>
      <c r="F81" s="593" t="s">
        <v>230</v>
      </c>
      <c r="G81" s="606" t="s">
        <v>288</v>
      </c>
      <c r="H81" s="590" t="s">
        <v>251</v>
      </c>
      <c r="I81" s="595">
        <v>1.0</v>
      </c>
      <c r="J81" s="590" t="s">
        <v>151</v>
      </c>
      <c r="K81" s="590" t="s">
        <v>285</v>
      </c>
      <c r="L81" s="595">
        <v>40.0</v>
      </c>
      <c r="M81" s="605">
        <v>124.2</v>
      </c>
      <c r="N81" s="469"/>
      <c r="O81" s="469"/>
      <c r="P81" s="469"/>
      <c r="Q81" s="469"/>
      <c r="R81" s="469"/>
      <c r="S81" s="469"/>
      <c r="T81" s="469"/>
      <c r="U81" s="469"/>
      <c r="V81" s="469"/>
      <c r="W81" s="469"/>
      <c r="X81" s="469"/>
      <c r="Y81" s="469"/>
      <c r="Z81" s="469"/>
      <c r="AA81" s="469"/>
      <c r="AB81" s="469"/>
      <c r="AC81" s="469"/>
      <c r="AD81" s="469"/>
      <c r="AE81" s="569"/>
      <c r="AF81" s="570">
        <f t="shared" si="77"/>
        <v>0</v>
      </c>
      <c r="AG81" s="570">
        <f t="shared" si="78"/>
        <v>0</v>
      </c>
      <c r="AH81" s="571">
        <f t="shared" si="79"/>
        <v>0</v>
      </c>
      <c r="AI81" s="503"/>
      <c r="AJ81" s="531">
        <v>0.83</v>
      </c>
      <c r="AK81" s="531">
        <f t="shared" si="81"/>
        <v>0</v>
      </c>
      <c r="AL81" s="572"/>
      <c r="AM81" s="469">
        <f t="shared" ref="AM81:BA81" si="92">$I81*N81</f>
        <v>0</v>
      </c>
      <c r="AN81" s="469">
        <f t="shared" si="92"/>
        <v>0</v>
      </c>
      <c r="AO81" s="469">
        <f t="shared" si="92"/>
        <v>0</v>
      </c>
      <c r="AP81" s="469">
        <f t="shared" si="92"/>
        <v>0</v>
      </c>
      <c r="AQ81" s="469">
        <f t="shared" si="92"/>
        <v>0</v>
      </c>
      <c r="AR81" s="469">
        <f t="shared" si="92"/>
        <v>0</v>
      </c>
      <c r="AS81" s="469">
        <f t="shared" si="92"/>
        <v>0</v>
      </c>
      <c r="AT81" s="469">
        <f t="shared" si="92"/>
        <v>0</v>
      </c>
      <c r="AU81" s="469">
        <f t="shared" si="92"/>
        <v>0</v>
      </c>
      <c r="AV81" s="469">
        <f t="shared" si="92"/>
        <v>0</v>
      </c>
      <c r="AW81" s="469">
        <f t="shared" si="92"/>
        <v>0</v>
      </c>
      <c r="AX81" s="469">
        <f t="shared" si="92"/>
        <v>0</v>
      </c>
      <c r="AY81" s="469">
        <f t="shared" si="92"/>
        <v>0</v>
      </c>
      <c r="AZ81" s="469">
        <f t="shared" si="92"/>
        <v>0</v>
      </c>
      <c r="BA81" s="469">
        <f t="shared" si="92"/>
        <v>0</v>
      </c>
      <c r="BB81" s="362"/>
      <c r="BC81" s="362"/>
      <c r="BD81" s="362"/>
      <c r="BE81" s="362"/>
      <c r="BF81" s="362"/>
      <c r="BG81" s="362"/>
      <c r="BH81" s="362"/>
      <c r="BI81" s="362"/>
      <c r="BJ81" s="362"/>
      <c r="BK81" s="362"/>
      <c r="BL81" s="362"/>
    </row>
    <row r="82" ht="12.75" customHeight="1">
      <c r="A82" s="462"/>
      <c r="B82" s="590" t="s">
        <v>289</v>
      </c>
      <c r="C82" s="591" t="s">
        <v>290</v>
      </c>
      <c r="D82" s="590" t="s">
        <v>144</v>
      </c>
      <c r="E82" s="592"/>
      <c r="F82" s="593" t="s">
        <v>230</v>
      </c>
      <c r="G82" s="606" t="s">
        <v>291</v>
      </c>
      <c r="H82" s="590" t="s">
        <v>251</v>
      </c>
      <c r="I82" s="595">
        <v>1.0</v>
      </c>
      <c r="J82" s="590" t="s">
        <v>151</v>
      </c>
      <c r="K82" s="590" t="s">
        <v>285</v>
      </c>
      <c r="L82" s="595">
        <v>42.0</v>
      </c>
      <c r="M82" s="605">
        <v>124.2</v>
      </c>
      <c r="N82" s="469"/>
      <c r="O82" s="469"/>
      <c r="P82" s="469"/>
      <c r="Q82" s="469"/>
      <c r="R82" s="469"/>
      <c r="S82" s="469"/>
      <c r="T82" s="469"/>
      <c r="U82" s="469"/>
      <c r="V82" s="469"/>
      <c r="W82" s="469"/>
      <c r="X82" s="469"/>
      <c r="Y82" s="469"/>
      <c r="Z82" s="469"/>
      <c r="AA82" s="469"/>
      <c r="AB82" s="469"/>
      <c r="AC82" s="469"/>
      <c r="AD82" s="469"/>
      <c r="AE82" s="569"/>
      <c r="AF82" s="570">
        <f t="shared" si="77"/>
        <v>0</v>
      </c>
      <c r="AG82" s="570">
        <f t="shared" si="78"/>
        <v>0</v>
      </c>
      <c r="AH82" s="571">
        <f t="shared" si="79"/>
        <v>0</v>
      </c>
      <c r="AI82" s="503"/>
      <c r="AJ82" s="531">
        <v>0.9</v>
      </c>
      <c r="AK82" s="531">
        <f t="shared" si="81"/>
        <v>0</v>
      </c>
      <c r="AL82" s="572"/>
      <c r="AM82" s="469">
        <f t="shared" ref="AM82:BA82" si="93">$I82*N82</f>
        <v>0</v>
      </c>
      <c r="AN82" s="469">
        <f t="shared" si="93"/>
        <v>0</v>
      </c>
      <c r="AO82" s="469">
        <f t="shared" si="93"/>
        <v>0</v>
      </c>
      <c r="AP82" s="469">
        <f t="shared" si="93"/>
        <v>0</v>
      </c>
      <c r="AQ82" s="469">
        <f t="shared" si="93"/>
        <v>0</v>
      </c>
      <c r="AR82" s="469">
        <f t="shared" si="93"/>
        <v>0</v>
      </c>
      <c r="AS82" s="469">
        <f t="shared" si="93"/>
        <v>0</v>
      </c>
      <c r="AT82" s="469">
        <f t="shared" si="93"/>
        <v>0</v>
      </c>
      <c r="AU82" s="469">
        <f t="shared" si="93"/>
        <v>0</v>
      </c>
      <c r="AV82" s="469">
        <f t="shared" si="93"/>
        <v>0</v>
      </c>
      <c r="AW82" s="469">
        <f t="shared" si="93"/>
        <v>0</v>
      </c>
      <c r="AX82" s="469">
        <f t="shared" si="93"/>
        <v>0</v>
      </c>
      <c r="AY82" s="469">
        <f t="shared" si="93"/>
        <v>0</v>
      </c>
      <c r="AZ82" s="469">
        <f t="shared" si="93"/>
        <v>0</v>
      </c>
      <c r="BA82" s="469">
        <f t="shared" si="93"/>
        <v>0</v>
      </c>
      <c r="BB82" s="362"/>
      <c r="BC82" s="362"/>
      <c r="BD82" s="362"/>
      <c r="BE82" s="362"/>
      <c r="BF82" s="362"/>
      <c r="BG82" s="362"/>
      <c r="BH82" s="362"/>
      <c r="BI82" s="362"/>
      <c r="BJ82" s="362"/>
      <c r="BK82" s="362"/>
      <c r="BL82" s="362"/>
    </row>
    <row r="83" ht="12.75" customHeight="1">
      <c r="A83" s="462"/>
      <c r="B83" s="590" t="s">
        <v>292</v>
      </c>
      <c r="C83" s="591" t="s">
        <v>293</v>
      </c>
      <c r="D83" s="590" t="s">
        <v>144</v>
      </c>
      <c r="E83" s="592"/>
      <c r="F83" s="593" t="s">
        <v>230</v>
      </c>
      <c r="G83" s="606" t="s">
        <v>294</v>
      </c>
      <c r="H83" s="590" t="s">
        <v>251</v>
      </c>
      <c r="I83" s="595">
        <v>1.0</v>
      </c>
      <c r="J83" s="590" t="s">
        <v>151</v>
      </c>
      <c r="K83" s="590" t="s">
        <v>295</v>
      </c>
      <c r="L83" s="595">
        <v>40.0</v>
      </c>
      <c r="M83" s="605">
        <v>124.2</v>
      </c>
      <c r="N83" s="469"/>
      <c r="O83" s="469"/>
      <c r="P83" s="469"/>
      <c r="Q83" s="469"/>
      <c r="R83" s="469"/>
      <c r="S83" s="469"/>
      <c r="T83" s="469"/>
      <c r="U83" s="469"/>
      <c r="V83" s="469"/>
      <c r="W83" s="469"/>
      <c r="X83" s="469"/>
      <c r="Y83" s="469"/>
      <c r="Z83" s="469"/>
      <c r="AA83" s="469"/>
      <c r="AB83" s="469"/>
      <c r="AC83" s="469"/>
      <c r="AD83" s="469"/>
      <c r="AE83" s="569"/>
      <c r="AF83" s="570">
        <f t="shared" si="77"/>
        <v>0</v>
      </c>
      <c r="AG83" s="570">
        <f t="shared" si="78"/>
        <v>0</v>
      </c>
      <c r="AH83" s="571">
        <f t="shared" si="79"/>
        <v>0</v>
      </c>
      <c r="AI83" s="503"/>
      <c r="AJ83" s="531">
        <v>0.86</v>
      </c>
      <c r="AK83" s="531">
        <f t="shared" si="81"/>
        <v>0</v>
      </c>
      <c r="AL83" s="572"/>
      <c r="AM83" s="469">
        <f t="shared" ref="AM83:BA83" si="94">$I83*N83</f>
        <v>0</v>
      </c>
      <c r="AN83" s="469">
        <f t="shared" si="94"/>
        <v>0</v>
      </c>
      <c r="AO83" s="469">
        <f t="shared" si="94"/>
        <v>0</v>
      </c>
      <c r="AP83" s="469">
        <f t="shared" si="94"/>
        <v>0</v>
      </c>
      <c r="AQ83" s="469">
        <f t="shared" si="94"/>
        <v>0</v>
      </c>
      <c r="AR83" s="469">
        <f t="shared" si="94"/>
        <v>0</v>
      </c>
      <c r="AS83" s="469">
        <f t="shared" si="94"/>
        <v>0</v>
      </c>
      <c r="AT83" s="469">
        <f t="shared" si="94"/>
        <v>0</v>
      </c>
      <c r="AU83" s="469">
        <f t="shared" si="94"/>
        <v>0</v>
      </c>
      <c r="AV83" s="469">
        <f t="shared" si="94"/>
        <v>0</v>
      </c>
      <c r="AW83" s="469">
        <f t="shared" si="94"/>
        <v>0</v>
      </c>
      <c r="AX83" s="469">
        <f t="shared" si="94"/>
        <v>0</v>
      </c>
      <c r="AY83" s="469">
        <f t="shared" si="94"/>
        <v>0</v>
      </c>
      <c r="AZ83" s="469">
        <f t="shared" si="94"/>
        <v>0</v>
      </c>
      <c r="BA83" s="469">
        <f t="shared" si="94"/>
        <v>0</v>
      </c>
      <c r="BB83" s="362"/>
      <c r="BC83" s="362"/>
      <c r="BD83" s="362"/>
      <c r="BE83" s="362"/>
      <c r="BF83" s="362"/>
      <c r="BG83" s="362"/>
      <c r="BH83" s="362"/>
      <c r="BI83" s="362"/>
      <c r="BJ83" s="362"/>
      <c r="BK83" s="362"/>
      <c r="BL83" s="362"/>
    </row>
    <row r="84" ht="12.75" customHeight="1">
      <c r="A84" s="462"/>
      <c r="B84" s="590" t="s">
        <v>296</v>
      </c>
      <c r="C84" s="591" t="s">
        <v>297</v>
      </c>
      <c r="D84" s="590" t="s">
        <v>144</v>
      </c>
      <c r="E84" s="592"/>
      <c r="F84" s="593" t="s">
        <v>230</v>
      </c>
      <c r="G84" s="606" t="s">
        <v>298</v>
      </c>
      <c r="H84" s="590" t="s">
        <v>251</v>
      </c>
      <c r="I84" s="595">
        <v>1.0</v>
      </c>
      <c r="J84" s="590" t="s">
        <v>151</v>
      </c>
      <c r="K84" s="590" t="s">
        <v>295</v>
      </c>
      <c r="L84" s="595">
        <v>40.0</v>
      </c>
      <c r="M84" s="605">
        <v>124.2</v>
      </c>
      <c r="N84" s="469"/>
      <c r="O84" s="469"/>
      <c r="P84" s="469"/>
      <c r="Q84" s="469"/>
      <c r="R84" s="469"/>
      <c r="S84" s="469"/>
      <c r="T84" s="469"/>
      <c r="U84" s="469"/>
      <c r="V84" s="469"/>
      <c r="W84" s="469"/>
      <c r="X84" s="469"/>
      <c r="Y84" s="469"/>
      <c r="Z84" s="469"/>
      <c r="AA84" s="469"/>
      <c r="AB84" s="469"/>
      <c r="AC84" s="469"/>
      <c r="AD84" s="469"/>
      <c r="AE84" s="569"/>
      <c r="AF84" s="570">
        <f t="shared" si="77"/>
        <v>0</v>
      </c>
      <c r="AG84" s="570">
        <f t="shared" si="78"/>
        <v>0</v>
      </c>
      <c r="AH84" s="571">
        <f t="shared" si="79"/>
        <v>0</v>
      </c>
      <c r="AI84" s="503"/>
      <c r="AJ84" s="531">
        <v>0.84</v>
      </c>
      <c r="AK84" s="531">
        <f t="shared" si="81"/>
        <v>0</v>
      </c>
      <c r="AL84" s="572"/>
      <c r="AM84" s="469">
        <f t="shared" ref="AM84:BA84" si="95">$I84*N84</f>
        <v>0</v>
      </c>
      <c r="AN84" s="469">
        <f t="shared" si="95"/>
        <v>0</v>
      </c>
      <c r="AO84" s="469">
        <f t="shared" si="95"/>
        <v>0</v>
      </c>
      <c r="AP84" s="469">
        <f t="shared" si="95"/>
        <v>0</v>
      </c>
      <c r="AQ84" s="469">
        <f t="shared" si="95"/>
        <v>0</v>
      </c>
      <c r="AR84" s="469">
        <f t="shared" si="95"/>
        <v>0</v>
      </c>
      <c r="AS84" s="469">
        <f t="shared" si="95"/>
        <v>0</v>
      </c>
      <c r="AT84" s="469">
        <f t="shared" si="95"/>
        <v>0</v>
      </c>
      <c r="AU84" s="469">
        <f t="shared" si="95"/>
        <v>0</v>
      </c>
      <c r="AV84" s="469">
        <f t="shared" si="95"/>
        <v>0</v>
      </c>
      <c r="AW84" s="469">
        <f t="shared" si="95"/>
        <v>0</v>
      </c>
      <c r="AX84" s="469">
        <f t="shared" si="95"/>
        <v>0</v>
      </c>
      <c r="AY84" s="469">
        <f t="shared" si="95"/>
        <v>0</v>
      </c>
      <c r="AZ84" s="469">
        <f t="shared" si="95"/>
        <v>0</v>
      </c>
      <c r="BA84" s="469">
        <f t="shared" si="95"/>
        <v>0</v>
      </c>
      <c r="BB84" s="362"/>
      <c r="BC84" s="362"/>
      <c r="BD84" s="362"/>
      <c r="BE84" s="362"/>
      <c r="BF84" s="362"/>
      <c r="BG84" s="362"/>
      <c r="BH84" s="362"/>
      <c r="BI84" s="362"/>
      <c r="BJ84" s="362"/>
      <c r="BK84" s="362"/>
      <c r="BL84" s="362"/>
    </row>
    <row r="85" ht="12.75" customHeight="1">
      <c r="A85" s="462"/>
      <c r="B85" s="590" t="s">
        <v>299</v>
      </c>
      <c r="C85" s="591" t="s">
        <v>300</v>
      </c>
      <c r="D85" s="590" t="s">
        <v>144</v>
      </c>
      <c r="E85" s="592"/>
      <c r="F85" s="593" t="s">
        <v>230</v>
      </c>
      <c r="G85" s="606" t="s">
        <v>301</v>
      </c>
      <c r="H85" s="590" t="s">
        <v>232</v>
      </c>
      <c r="I85" s="595">
        <v>1.0</v>
      </c>
      <c r="J85" s="590" t="s">
        <v>151</v>
      </c>
      <c r="K85" s="590" t="s">
        <v>295</v>
      </c>
      <c r="L85" s="595">
        <v>40.0</v>
      </c>
      <c r="M85" s="605">
        <v>124.2</v>
      </c>
      <c r="N85" s="469"/>
      <c r="O85" s="469"/>
      <c r="P85" s="469"/>
      <c r="Q85" s="469"/>
      <c r="R85" s="469"/>
      <c r="S85" s="469"/>
      <c r="T85" s="469"/>
      <c r="U85" s="469"/>
      <c r="V85" s="469"/>
      <c r="W85" s="469"/>
      <c r="X85" s="469"/>
      <c r="Y85" s="469"/>
      <c r="Z85" s="469"/>
      <c r="AA85" s="469"/>
      <c r="AB85" s="469"/>
      <c r="AC85" s="469"/>
      <c r="AD85" s="469"/>
      <c r="AE85" s="569"/>
      <c r="AF85" s="570">
        <f t="shared" si="77"/>
        <v>0</v>
      </c>
      <c r="AG85" s="570">
        <f t="shared" si="78"/>
        <v>0</v>
      </c>
      <c r="AH85" s="571">
        <f t="shared" si="79"/>
        <v>0</v>
      </c>
      <c r="AI85" s="503"/>
      <c r="AJ85" s="531">
        <v>0.84</v>
      </c>
      <c r="AK85" s="531">
        <f t="shared" si="81"/>
        <v>0</v>
      </c>
      <c r="AL85" s="572"/>
      <c r="AM85" s="469">
        <f t="shared" ref="AM85:BA85" si="96">$I85*N85</f>
        <v>0</v>
      </c>
      <c r="AN85" s="469">
        <f t="shared" si="96"/>
        <v>0</v>
      </c>
      <c r="AO85" s="469">
        <f t="shared" si="96"/>
        <v>0</v>
      </c>
      <c r="AP85" s="469">
        <f t="shared" si="96"/>
        <v>0</v>
      </c>
      <c r="AQ85" s="469">
        <f t="shared" si="96"/>
        <v>0</v>
      </c>
      <c r="AR85" s="469">
        <f t="shared" si="96"/>
        <v>0</v>
      </c>
      <c r="AS85" s="469">
        <f t="shared" si="96"/>
        <v>0</v>
      </c>
      <c r="AT85" s="469">
        <f t="shared" si="96"/>
        <v>0</v>
      </c>
      <c r="AU85" s="469">
        <f t="shared" si="96"/>
        <v>0</v>
      </c>
      <c r="AV85" s="469">
        <f t="shared" si="96"/>
        <v>0</v>
      </c>
      <c r="AW85" s="469">
        <f t="shared" si="96"/>
        <v>0</v>
      </c>
      <c r="AX85" s="469">
        <f t="shared" si="96"/>
        <v>0</v>
      </c>
      <c r="AY85" s="469">
        <f t="shared" si="96"/>
        <v>0</v>
      </c>
      <c r="AZ85" s="469">
        <f t="shared" si="96"/>
        <v>0</v>
      </c>
      <c r="BA85" s="469">
        <f t="shared" si="96"/>
        <v>0</v>
      </c>
      <c r="BB85" s="362"/>
      <c r="BC85" s="362"/>
      <c r="BD85" s="362"/>
      <c r="BE85" s="362"/>
      <c r="BF85" s="362"/>
      <c r="BG85" s="362"/>
      <c r="BH85" s="362"/>
      <c r="BI85" s="362"/>
      <c r="BJ85" s="362"/>
      <c r="BK85" s="362"/>
      <c r="BL85" s="362"/>
    </row>
    <row r="86" ht="12.75" customHeight="1">
      <c r="A86" s="462"/>
      <c r="B86" s="590" t="s">
        <v>353</v>
      </c>
      <c r="C86" s="591" t="s">
        <v>354</v>
      </c>
      <c r="D86" s="590" t="s">
        <v>144</v>
      </c>
      <c r="E86" s="592"/>
      <c r="F86" s="593" t="s">
        <v>230</v>
      </c>
      <c r="G86" s="606" t="s">
        <v>313</v>
      </c>
      <c r="H86" s="590" t="s">
        <v>251</v>
      </c>
      <c r="I86" s="595">
        <v>1.0</v>
      </c>
      <c r="J86" s="590" t="s">
        <v>151</v>
      </c>
      <c r="K86" s="590" t="s">
        <v>285</v>
      </c>
      <c r="L86" s="595">
        <v>40.0</v>
      </c>
      <c r="M86" s="605">
        <v>117.0</v>
      </c>
      <c r="N86" s="469"/>
      <c r="O86" s="469"/>
      <c r="P86" s="469"/>
      <c r="Q86" s="469"/>
      <c r="R86" s="469"/>
      <c r="S86" s="469"/>
      <c r="T86" s="469"/>
      <c r="U86" s="469"/>
      <c r="V86" s="469"/>
      <c r="W86" s="469"/>
      <c r="X86" s="469"/>
      <c r="Y86" s="469"/>
      <c r="Z86" s="469"/>
      <c r="AA86" s="469"/>
      <c r="AB86" s="469"/>
      <c r="AC86" s="469"/>
      <c r="AD86" s="469"/>
      <c r="AE86" s="569"/>
      <c r="AF86" s="570">
        <f t="shared" si="77"/>
        <v>0</v>
      </c>
      <c r="AG86" s="570">
        <f t="shared" si="78"/>
        <v>0</v>
      </c>
      <c r="AH86" s="571">
        <f t="shared" si="79"/>
        <v>0</v>
      </c>
      <c r="AI86" s="503"/>
      <c r="AJ86" s="531">
        <v>0.86</v>
      </c>
      <c r="AK86" s="531">
        <f t="shared" si="81"/>
        <v>0</v>
      </c>
      <c r="AL86" s="572"/>
      <c r="AM86" s="469">
        <f t="shared" ref="AM86:BA86" si="97">$I86*N86</f>
        <v>0</v>
      </c>
      <c r="AN86" s="469">
        <f t="shared" si="97"/>
        <v>0</v>
      </c>
      <c r="AO86" s="469">
        <f t="shared" si="97"/>
        <v>0</v>
      </c>
      <c r="AP86" s="469">
        <f t="shared" si="97"/>
        <v>0</v>
      </c>
      <c r="AQ86" s="469">
        <f t="shared" si="97"/>
        <v>0</v>
      </c>
      <c r="AR86" s="469">
        <f t="shared" si="97"/>
        <v>0</v>
      </c>
      <c r="AS86" s="469">
        <f t="shared" si="97"/>
        <v>0</v>
      </c>
      <c r="AT86" s="469">
        <f t="shared" si="97"/>
        <v>0</v>
      </c>
      <c r="AU86" s="469">
        <f t="shared" si="97"/>
        <v>0</v>
      </c>
      <c r="AV86" s="469">
        <f t="shared" si="97"/>
        <v>0</v>
      </c>
      <c r="AW86" s="469">
        <f t="shared" si="97"/>
        <v>0</v>
      </c>
      <c r="AX86" s="469">
        <f t="shared" si="97"/>
        <v>0</v>
      </c>
      <c r="AY86" s="469">
        <f t="shared" si="97"/>
        <v>0</v>
      </c>
      <c r="AZ86" s="469">
        <f t="shared" si="97"/>
        <v>0</v>
      </c>
      <c r="BA86" s="469">
        <f t="shared" si="97"/>
        <v>0</v>
      </c>
      <c r="BB86" s="362"/>
      <c r="BC86" s="362"/>
      <c r="BD86" s="362"/>
      <c r="BE86" s="362"/>
      <c r="BF86" s="362"/>
      <c r="BG86" s="362"/>
      <c r="BH86" s="362"/>
      <c r="BI86" s="362"/>
      <c r="BJ86" s="362"/>
      <c r="BK86" s="362"/>
      <c r="BL86" s="362"/>
    </row>
    <row r="87" ht="12.75" customHeight="1">
      <c r="A87" s="462"/>
      <c r="B87" s="590" t="s">
        <v>355</v>
      </c>
      <c r="C87" s="591" t="s">
        <v>356</v>
      </c>
      <c r="D87" s="590" t="s">
        <v>144</v>
      </c>
      <c r="E87" s="592"/>
      <c r="F87" s="593" t="s">
        <v>230</v>
      </c>
      <c r="G87" s="606" t="s">
        <v>316</v>
      </c>
      <c r="H87" s="590" t="s">
        <v>251</v>
      </c>
      <c r="I87" s="595">
        <v>1.0</v>
      </c>
      <c r="J87" s="590" t="s">
        <v>151</v>
      </c>
      <c r="K87" s="590" t="s">
        <v>285</v>
      </c>
      <c r="L87" s="595">
        <v>43.0</v>
      </c>
      <c r="M87" s="605">
        <v>117.0</v>
      </c>
      <c r="N87" s="469"/>
      <c r="O87" s="469"/>
      <c r="P87" s="469"/>
      <c r="Q87" s="469"/>
      <c r="R87" s="469"/>
      <c r="S87" s="469"/>
      <c r="T87" s="469"/>
      <c r="U87" s="469"/>
      <c r="V87" s="469"/>
      <c r="W87" s="469"/>
      <c r="X87" s="469"/>
      <c r="Y87" s="469"/>
      <c r="Z87" s="469"/>
      <c r="AA87" s="469"/>
      <c r="AB87" s="469"/>
      <c r="AC87" s="469"/>
      <c r="AD87" s="469"/>
      <c r="AE87" s="569"/>
      <c r="AF87" s="570">
        <f t="shared" si="77"/>
        <v>0</v>
      </c>
      <c r="AG87" s="570">
        <f t="shared" si="78"/>
        <v>0</v>
      </c>
      <c r="AH87" s="571">
        <f t="shared" si="79"/>
        <v>0</v>
      </c>
      <c r="AI87" s="503"/>
      <c r="AJ87" s="531">
        <v>0.86</v>
      </c>
      <c r="AK87" s="531">
        <f t="shared" si="81"/>
        <v>0</v>
      </c>
      <c r="AL87" s="572"/>
      <c r="AM87" s="469">
        <f t="shared" ref="AM87:BA87" si="98">$I87*N87</f>
        <v>0</v>
      </c>
      <c r="AN87" s="469">
        <f t="shared" si="98"/>
        <v>0</v>
      </c>
      <c r="AO87" s="469">
        <f t="shared" si="98"/>
        <v>0</v>
      </c>
      <c r="AP87" s="469">
        <f t="shared" si="98"/>
        <v>0</v>
      </c>
      <c r="AQ87" s="469">
        <f t="shared" si="98"/>
        <v>0</v>
      </c>
      <c r="AR87" s="469">
        <f t="shared" si="98"/>
        <v>0</v>
      </c>
      <c r="AS87" s="469">
        <f t="shared" si="98"/>
        <v>0</v>
      </c>
      <c r="AT87" s="469">
        <f t="shared" si="98"/>
        <v>0</v>
      </c>
      <c r="AU87" s="469">
        <f t="shared" si="98"/>
        <v>0</v>
      </c>
      <c r="AV87" s="469">
        <f t="shared" si="98"/>
        <v>0</v>
      </c>
      <c r="AW87" s="469">
        <f t="shared" si="98"/>
        <v>0</v>
      </c>
      <c r="AX87" s="469">
        <f t="shared" si="98"/>
        <v>0</v>
      </c>
      <c r="AY87" s="469">
        <f t="shared" si="98"/>
        <v>0</v>
      </c>
      <c r="AZ87" s="469">
        <f t="shared" si="98"/>
        <v>0</v>
      </c>
      <c r="BA87" s="469">
        <f t="shared" si="98"/>
        <v>0</v>
      </c>
      <c r="BB87" s="362"/>
      <c r="BC87" s="362"/>
      <c r="BD87" s="362"/>
      <c r="BE87" s="362"/>
      <c r="BF87" s="362"/>
      <c r="BG87" s="362"/>
      <c r="BH87" s="362"/>
      <c r="BI87" s="362"/>
      <c r="BJ87" s="362"/>
      <c r="BK87" s="362"/>
      <c r="BL87" s="362"/>
    </row>
    <row r="88" ht="13.5" customHeight="1">
      <c r="A88" s="462"/>
      <c r="B88" s="577"/>
      <c r="C88" s="577"/>
      <c r="D88" s="577"/>
      <c r="E88" s="607"/>
      <c r="F88" s="608"/>
      <c r="G88" s="609"/>
      <c r="H88" s="577"/>
      <c r="I88" s="579"/>
      <c r="J88" s="577"/>
      <c r="K88" s="577"/>
      <c r="L88" s="579"/>
      <c r="M88" s="580"/>
      <c r="N88" s="579"/>
      <c r="O88" s="579"/>
      <c r="P88" s="579"/>
      <c r="Q88" s="579"/>
      <c r="R88" s="579"/>
      <c r="S88" s="579"/>
      <c r="T88" s="579"/>
      <c r="U88" s="579"/>
      <c r="V88" s="579"/>
      <c r="W88" s="579"/>
      <c r="X88" s="579"/>
      <c r="Y88" s="410"/>
      <c r="Z88" s="579"/>
      <c r="AA88" s="579"/>
      <c r="AB88" s="579"/>
      <c r="AC88" s="443"/>
      <c r="AD88" s="443"/>
      <c r="AE88" s="569"/>
      <c r="AF88" s="582"/>
      <c r="AG88" s="582"/>
      <c r="AH88" s="610"/>
      <c r="AI88" s="503"/>
      <c r="AJ88" s="531"/>
      <c r="AK88" s="531"/>
      <c r="AL88" s="572"/>
      <c r="AM88" s="469"/>
      <c r="AN88" s="469"/>
      <c r="AO88" s="469"/>
      <c r="AP88" s="469"/>
      <c r="AQ88" s="469"/>
      <c r="AR88" s="469"/>
      <c r="AS88" s="469"/>
      <c r="AT88" s="469"/>
      <c r="AU88" s="469"/>
      <c r="AV88" s="469"/>
      <c r="AW88" s="469"/>
      <c r="AX88" s="469"/>
      <c r="AY88" s="469"/>
      <c r="AZ88" s="469"/>
      <c r="BA88" s="469"/>
      <c r="BB88" s="362"/>
      <c r="BC88" s="362"/>
      <c r="BD88" s="362"/>
      <c r="BE88" s="362"/>
      <c r="BF88" s="362"/>
      <c r="BG88" s="362"/>
      <c r="BH88" s="362"/>
      <c r="BI88" s="362"/>
      <c r="BJ88" s="362"/>
      <c r="BK88" s="362"/>
      <c r="BL88" s="362"/>
    </row>
    <row r="89" ht="16.5" customHeight="1">
      <c r="A89" s="462"/>
      <c r="B89" s="577"/>
      <c r="C89" s="577"/>
      <c r="D89" s="577"/>
      <c r="E89" s="607"/>
      <c r="F89" s="608"/>
      <c r="G89" s="609"/>
      <c r="H89" s="577"/>
      <c r="I89" s="579"/>
      <c r="J89" s="577"/>
      <c r="K89" s="577"/>
      <c r="L89" s="579"/>
      <c r="M89" s="580"/>
      <c r="N89" s="470" t="s">
        <v>159</v>
      </c>
      <c r="O89" s="298"/>
      <c r="P89" s="298"/>
      <c r="Q89" s="298"/>
      <c r="R89" s="298"/>
      <c r="S89" s="298"/>
      <c r="T89" s="298"/>
      <c r="U89" s="298"/>
      <c r="V89" s="298"/>
      <c r="W89" s="298"/>
      <c r="X89" s="298"/>
      <c r="Y89" s="299"/>
      <c r="Z89" s="579"/>
      <c r="AA89" s="579"/>
      <c r="AB89" s="579"/>
      <c r="AC89" s="443"/>
      <c r="AD89" s="443"/>
      <c r="AE89" s="569"/>
      <c r="AF89" s="582"/>
      <c r="AG89" s="582"/>
      <c r="AH89" s="610"/>
      <c r="AI89" s="503"/>
      <c r="AJ89" s="531"/>
      <c r="AK89" s="531"/>
      <c r="AL89" s="572"/>
      <c r="AM89" s="469"/>
      <c r="AN89" s="469"/>
      <c r="AO89" s="469"/>
      <c r="AP89" s="469"/>
      <c r="AQ89" s="469"/>
      <c r="AR89" s="469"/>
      <c r="AS89" s="469"/>
      <c r="AT89" s="469"/>
      <c r="AU89" s="469"/>
      <c r="AV89" s="469"/>
      <c r="AW89" s="469"/>
      <c r="AX89" s="469"/>
      <c r="AY89" s="469"/>
      <c r="AZ89" s="469"/>
      <c r="BA89" s="469"/>
      <c r="BB89" s="362"/>
      <c r="BC89" s="362"/>
      <c r="BD89" s="362"/>
      <c r="BE89" s="362"/>
      <c r="BF89" s="362"/>
      <c r="BG89" s="362"/>
      <c r="BH89" s="362"/>
      <c r="BI89" s="362"/>
      <c r="BJ89" s="362"/>
      <c r="BK89" s="362"/>
      <c r="BL89" s="362"/>
    </row>
    <row r="90" ht="24.75" customHeight="1">
      <c r="A90" s="462" t="s">
        <v>357</v>
      </c>
      <c r="B90" s="463" t="s">
        <v>358</v>
      </c>
      <c r="C90" s="464"/>
      <c r="D90" s="464"/>
      <c r="E90" s="464"/>
      <c r="F90" s="464"/>
      <c r="G90" s="464"/>
      <c r="H90" s="464"/>
      <c r="I90" s="464"/>
      <c r="J90" s="464"/>
      <c r="K90" s="464"/>
      <c r="L90" s="464"/>
      <c r="M90" s="465"/>
      <c r="N90" s="58" t="s">
        <v>30</v>
      </c>
      <c r="O90" s="59" t="s">
        <v>31</v>
      </c>
      <c r="P90" s="60" t="s">
        <v>32</v>
      </c>
      <c r="Q90" s="61" t="s">
        <v>33</v>
      </c>
      <c r="R90" s="62" t="s">
        <v>34</v>
      </c>
      <c r="S90" s="63" t="s">
        <v>35</v>
      </c>
      <c r="T90" s="64" t="s">
        <v>36</v>
      </c>
      <c r="U90" s="65" t="s">
        <v>37</v>
      </c>
      <c r="V90" s="66" t="s">
        <v>38</v>
      </c>
      <c r="W90" s="67" t="s">
        <v>39</v>
      </c>
      <c r="X90" s="68" t="s">
        <v>40</v>
      </c>
      <c r="Y90" s="69" t="s">
        <v>41</v>
      </c>
      <c r="Z90" s="529"/>
      <c r="AA90" s="529"/>
      <c r="AB90" s="529"/>
      <c r="AC90" s="443"/>
      <c r="AD90" s="443"/>
      <c r="AE90" s="461"/>
      <c r="AF90" s="455"/>
      <c r="AG90" s="455"/>
      <c r="AH90" s="456"/>
      <c r="AI90" s="457"/>
      <c r="AJ90" s="467"/>
      <c r="AK90" s="467"/>
      <c r="AL90" s="468"/>
      <c r="AM90" s="469"/>
      <c r="AN90" s="469"/>
      <c r="AO90" s="469"/>
      <c r="AP90" s="469"/>
      <c r="AQ90" s="469"/>
      <c r="AR90" s="469"/>
      <c r="AS90" s="469"/>
      <c r="AT90" s="469"/>
      <c r="AU90" s="469"/>
      <c r="AV90" s="469"/>
      <c r="AW90" s="469"/>
      <c r="AX90" s="469"/>
      <c r="AY90" s="469"/>
      <c r="AZ90" s="469"/>
      <c r="BA90" s="469"/>
      <c r="BB90" s="362"/>
      <c r="BC90" s="362"/>
      <c r="BD90" s="362"/>
      <c r="BE90" s="362"/>
      <c r="BF90" s="362"/>
      <c r="BG90" s="362"/>
      <c r="BH90" s="362"/>
      <c r="BI90" s="362"/>
      <c r="BJ90" s="362"/>
      <c r="BK90" s="362"/>
      <c r="BL90" s="362"/>
    </row>
    <row r="91" ht="22.5" customHeight="1">
      <c r="A91" s="462"/>
      <c r="B91" s="470" t="s">
        <v>159</v>
      </c>
      <c r="C91" s="298"/>
      <c r="D91" s="298"/>
      <c r="E91" s="298"/>
      <c r="F91" s="298"/>
      <c r="G91" s="298"/>
      <c r="H91" s="298"/>
      <c r="I91" s="298"/>
      <c r="J91" s="298"/>
      <c r="K91" s="298"/>
      <c r="L91" s="298"/>
      <c r="M91" s="299"/>
      <c r="N91" s="77" t="s">
        <v>45</v>
      </c>
      <c r="O91" s="78" t="s">
        <v>46</v>
      </c>
      <c r="P91" s="79" t="s">
        <v>47</v>
      </c>
      <c r="Q91" s="80" t="s">
        <v>48</v>
      </c>
      <c r="R91" s="81" t="s">
        <v>49</v>
      </c>
      <c r="S91" s="82" t="s">
        <v>50</v>
      </c>
      <c r="T91" s="83" t="s">
        <v>51</v>
      </c>
      <c r="U91" s="84" t="s">
        <v>52</v>
      </c>
      <c r="V91" s="85" t="s">
        <v>53</v>
      </c>
      <c r="W91" s="86" t="s">
        <v>54</v>
      </c>
      <c r="X91" s="87" t="s">
        <v>55</v>
      </c>
      <c r="Y91" s="88" t="s">
        <v>56</v>
      </c>
      <c r="Z91" s="529"/>
      <c r="AA91" s="529"/>
      <c r="AB91" s="529"/>
      <c r="AC91" s="443"/>
      <c r="AD91" s="443"/>
      <c r="AE91" s="472" t="s">
        <v>224</v>
      </c>
      <c r="AF91" s="473" t="s">
        <v>142</v>
      </c>
      <c r="AG91" s="473" t="s">
        <v>142</v>
      </c>
      <c r="AH91" s="474" t="s">
        <v>24</v>
      </c>
      <c r="AI91" s="475"/>
      <c r="AJ91" s="476" t="s">
        <v>220</v>
      </c>
      <c r="AK91" s="476" t="s">
        <v>222</v>
      </c>
      <c r="AL91" s="468"/>
      <c r="AM91" s="469"/>
      <c r="AN91" s="469"/>
      <c r="AO91" s="469"/>
      <c r="AP91" s="469"/>
      <c r="AQ91" s="469"/>
      <c r="AR91" s="469"/>
      <c r="AS91" s="469"/>
      <c r="AT91" s="469"/>
      <c r="AU91" s="469"/>
      <c r="AV91" s="469"/>
      <c r="AW91" s="469"/>
      <c r="AX91" s="469"/>
      <c r="AY91" s="469"/>
      <c r="AZ91" s="469"/>
      <c r="BA91" s="469"/>
      <c r="BB91" s="362"/>
      <c r="BC91" s="362"/>
      <c r="BD91" s="362"/>
      <c r="BE91" s="362"/>
      <c r="BF91" s="362"/>
      <c r="BG91" s="362"/>
      <c r="BH91" s="362"/>
      <c r="BI91" s="362"/>
      <c r="BJ91" s="362"/>
      <c r="BK91" s="362"/>
      <c r="BL91" s="362"/>
    </row>
    <row r="92" ht="27.75" customHeight="1">
      <c r="A92" s="611"/>
      <c r="B92" s="612"/>
      <c r="C92" s="613"/>
      <c r="D92" s="614" t="s">
        <v>144</v>
      </c>
      <c r="E92" s="615" t="s">
        <v>359</v>
      </c>
      <c r="F92" s="616"/>
      <c r="G92" s="616"/>
      <c r="H92" s="617"/>
      <c r="I92" s="618">
        <v>19.0</v>
      </c>
      <c r="J92" s="614" t="s">
        <v>146</v>
      </c>
      <c r="K92" s="619" t="s">
        <v>318</v>
      </c>
      <c r="L92" s="617"/>
      <c r="M92" s="620">
        <v>3103.73</v>
      </c>
      <c r="N92" s="621"/>
      <c r="O92" s="622"/>
      <c r="P92" s="623"/>
      <c r="Q92" s="624"/>
      <c r="R92" s="625"/>
      <c r="S92" s="626"/>
      <c r="T92" s="526"/>
      <c r="U92" s="627"/>
      <c r="V92" s="628"/>
      <c r="W92" s="629"/>
      <c r="X92" s="630"/>
      <c r="Y92" s="631"/>
      <c r="Z92" s="632"/>
      <c r="AA92" s="632"/>
      <c r="AB92" s="632"/>
      <c r="AC92" s="633"/>
      <c r="AD92" s="633"/>
      <c r="AE92" s="634" t="s">
        <v>227</v>
      </c>
      <c r="AF92" s="635">
        <f t="shared" ref="AF92:AF111" si="100">SUM(N92:Y92)</f>
        <v>0</v>
      </c>
      <c r="AG92" s="635">
        <f t="shared" ref="AG92:AG111" si="101">AF92*I92</f>
        <v>0</v>
      </c>
      <c r="AH92" s="636">
        <f t="shared" ref="AH92:AH111" si="102">SUM(N92:Y92)*M92</f>
        <v>0</v>
      </c>
      <c r="AI92" s="637"/>
      <c r="AJ92" s="638"/>
      <c r="AK92" s="639">
        <v>20.0</v>
      </c>
      <c r="AL92" s="640"/>
      <c r="AM92" s="469">
        <f t="shared" ref="AM92:BA92" si="99">$I92*N92</f>
        <v>0</v>
      </c>
      <c r="AN92" s="469">
        <f t="shared" si="99"/>
        <v>0</v>
      </c>
      <c r="AO92" s="469">
        <f t="shared" si="99"/>
        <v>0</v>
      </c>
      <c r="AP92" s="469">
        <f t="shared" si="99"/>
        <v>0</v>
      </c>
      <c r="AQ92" s="469">
        <f t="shared" si="99"/>
        <v>0</v>
      </c>
      <c r="AR92" s="469">
        <f t="shared" si="99"/>
        <v>0</v>
      </c>
      <c r="AS92" s="469">
        <f t="shared" si="99"/>
        <v>0</v>
      </c>
      <c r="AT92" s="469">
        <f t="shared" si="99"/>
        <v>0</v>
      </c>
      <c r="AU92" s="469">
        <f t="shared" si="99"/>
        <v>0</v>
      </c>
      <c r="AV92" s="469">
        <f t="shared" si="99"/>
        <v>0</v>
      </c>
      <c r="AW92" s="469">
        <f t="shared" si="99"/>
        <v>0</v>
      </c>
      <c r="AX92" s="469">
        <f t="shared" si="99"/>
        <v>0</v>
      </c>
      <c r="AY92" s="469">
        <f t="shared" si="99"/>
        <v>0</v>
      </c>
      <c r="AZ92" s="469">
        <f t="shared" si="99"/>
        <v>0</v>
      </c>
      <c r="BA92" s="469">
        <f t="shared" si="99"/>
        <v>0</v>
      </c>
      <c r="BB92" s="633"/>
      <c r="BC92" s="300"/>
      <c r="BD92" s="300"/>
      <c r="BE92" s="300"/>
      <c r="BF92" s="300"/>
      <c r="BG92" s="300"/>
      <c r="BH92" s="300"/>
      <c r="BI92" s="300"/>
      <c r="BJ92" s="300"/>
      <c r="BK92" s="300"/>
      <c r="BL92" s="300"/>
    </row>
    <row r="93" ht="12.75" customHeight="1">
      <c r="A93" s="462"/>
      <c r="B93" s="641" t="s">
        <v>253</v>
      </c>
      <c r="C93" s="642" t="s">
        <v>360</v>
      </c>
      <c r="D93" s="518" t="s">
        <v>144</v>
      </c>
      <c r="E93" s="519" t="s">
        <v>361</v>
      </c>
      <c r="F93" s="383"/>
      <c r="G93" s="643" t="s">
        <v>362</v>
      </c>
      <c r="H93" s="644"/>
      <c r="I93" s="521">
        <v>1.0</v>
      </c>
      <c r="J93" s="516" t="s">
        <v>146</v>
      </c>
      <c r="K93" s="518"/>
      <c r="L93" s="522">
        <v>27.0</v>
      </c>
      <c r="M93" s="523">
        <v>131.0</v>
      </c>
      <c r="N93" s="524"/>
      <c r="O93" s="525"/>
      <c r="P93" s="487"/>
      <c r="Q93" s="488"/>
      <c r="R93" s="489"/>
      <c r="S93" s="490"/>
      <c r="T93" s="645"/>
      <c r="U93" s="527"/>
      <c r="V93" s="528"/>
      <c r="W93" s="494"/>
      <c r="X93" s="495"/>
      <c r="Y93" s="496"/>
      <c r="Z93" s="529"/>
      <c r="AA93" s="529"/>
      <c r="AB93" s="529"/>
      <c r="AC93" s="300"/>
      <c r="AD93" s="300"/>
      <c r="AE93" s="500" t="s">
        <v>227</v>
      </c>
      <c r="AF93" s="513">
        <f t="shared" si="100"/>
        <v>0</v>
      </c>
      <c r="AG93" s="513">
        <f t="shared" si="101"/>
        <v>0</v>
      </c>
      <c r="AH93" s="514">
        <f t="shared" si="102"/>
        <v>0</v>
      </c>
      <c r="AI93" s="503"/>
      <c r="AJ93" s="530"/>
      <c r="AK93" s="531">
        <v>0.5</v>
      </c>
      <c r="AL93" s="532"/>
      <c r="AM93" s="469">
        <f t="shared" ref="AM93:BA93" si="103">$I93*N93</f>
        <v>0</v>
      </c>
      <c r="AN93" s="469">
        <f t="shared" si="103"/>
        <v>0</v>
      </c>
      <c r="AO93" s="469">
        <f t="shared" si="103"/>
        <v>0</v>
      </c>
      <c r="AP93" s="469">
        <f t="shared" si="103"/>
        <v>0</v>
      </c>
      <c r="AQ93" s="469">
        <f t="shared" si="103"/>
        <v>0</v>
      </c>
      <c r="AR93" s="469">
        <f t="shared" si="103"/>
        <v>0</v>
      </c>
      <c r="AS93" s="469">
        <f t="shared" si="103"/>
        <v>0</v>
      </c>
      <c r="AT93" s="469">
        <f t="shared" si="103"/>
        <v>0</v>
      </c>
      <c r="AU93" s="469">
        <f t="shared" si="103"/>
        <v>0</v>
      </c>
      <c r="AV93" s="469">
        <f t="shared" si="103"/>
        <v>0</v>
      </c>
      <c r="AW93" s="469">
        <f t="shared" si="103"/>
        <v>0</v>
      </c>
      <c r="AX93" s="469">
        <f t="shared" si="103"/>
        <v>0</v>
      </c>
      <c r="AY93" s="469">
        <f t="shared" si="103"/>
        <v>0</v>
      </c>
      <c r="AZ93" s="469">
        <f t="shared" si="103"/>
        <v>0</v>
      </c>
      <c r="BA93" s="469">
        <f t="shared" si="103"/>
        <v>0</v>
      </c>
      <c r="BB93" s="300"/>
      <c r="BC93" s="300"/>
      <c r="BD93" s="300"/>
      <c r="BE93" s="300"/>
      <c r="BF93" s="300"/>
      <c r="BG93" s="300"/>
      <c r="BH93" s="300"/>
      <c r="BI93" s="300"/>
      <c r="BJ93" s="300"/>
      <c r="BK93" s="300"/>
      <c r="BL93" s="300"/>
    </row>
    <row r="94" ht="12.75" customHeight="1">
      <c r="A94" s="462"/>
      <c r="B94" s="641" t="s">
        <v>249</v>
      </c>
      <c r="C94" s="642" t="s">
        <v>363</v>
      </c>
      <c r="D94" s="518" t="s">
        <v>144</v>
      </c>
      <c r="E94" s="519" t="s">
        <v>361</v>
      </c>
      <c r="F94" s="383"/>
      <c r="G94" s="643" t="s">
        <v>364</v>
      </c>
      <c r="H94" s="644"/>
      <c r="I94" s="521">
        <v>1.0</v>
      </c>
      <c r="J94" s="516" t="s">
        <v>146</v>
      </c>
      <c r="K94" s="518"/>
      <c r="L94" s="522">
        <v>22.0</v>
      </c>
      <c r="M94" s="523">
        <v>131.0</v>
      </c>
      <c r="N94" s="524"/>
      <c r="O94" s="525"/>
      <c r="P94" s="487"/>
      <c r="Q94" s="488"/>
      <c r="R94" s="489"/>
      <c r="S94" s="490"/>
      <c r="T94" s="526"/>
      <c r="U94" s="527"/>
      <c r="V94" s="528"/>
      <c r="W94" s="494"/>
      <c r="X94" s="495"/>
      <c r="Y94" s="496"/>
      <c r="Z94" s="529"/>
      <c r="AA94" s="529"/>
      <c r="AB94" s="529"/>
      <c r="AC94" s="300"/>
      <c r="AD94" s="300"/>
      <c r="AE94" s="500" t="s">
        <v>227</v>
      </c>
      <c r="AF94" s="513">
        <f t="shared" si="100"/>
        <v>0</v>
      </c>
      <c r="AG94" s="513">
        <f t="shared" si="101"/>
        <v>0</v>
      </c>
      <c r="AH94" s="514">
        <f t="shared" si="102"/>
        <v>0</v>
      </c>
      <c r="AI94" s="503"/>
      <c r="AJ94" s="530"/>
      <c r="AK94" s="531">
        <v>0.5</v>
      </c>
      <c r="AL94" s="532"/>
      <c r="AM94" s="469">
        <f t="shared" ref="AM94:BA94" si="104">$I94*N94</f>
        <v>0</v>
      </c>
      <c r="AN94" s="469">
        <f t="shared" si="104"/>
        <v>0</v>
      </c>
      <c r="AO94" s="469">
        <f t="shared" si="104"/>
        <v>0</v>
      </c>
      <c r="AP94" s="469">
        <f t="shared" si="104"/>
        <v>0</v>
      </c>
      <c r="AQ94" s="469">
        <f t="shared" si="104"/>
        <v>0</v>
      </c>
      <c r="AR94" s="469">
        <f t="shared" si="104"/>
        <v>0</v>
      </c>
      <c r="AS94" s="469">
        <f t="shared" si="104"/>
        <v>0</v>
      </c>
      <c r="AT94" s="469">
        <f t="shared" si="104"/>
        <v>0</v>
      </c>
      <c r="AU94" s="469">
        <f t="shared" si="104"/>
        <v>0</v>
      </c>
      <c r="AV94" s="469">
        <f t="shared" si="104"/>
        <v>0</v>
      </c>
      <c r="AW94" s="469">
        <f t="shared" si="104"/>
        <v>0</v>
      </c>
      <c r="AX94" s="469">
        <f t="shared" si="104"/>
        <v>0</v>
      </c>
      <c r="AY94" s="469">
        <f t="shared" si="104"/>
        <v>0</v>
      </c>
      <c r="AZ94" s="469">
        <f t="shared" si="104"/>
        <v>0</v>
      </c>
      <c r="BA94" s="469">
        <f t="shared" si="104"/>
        <v>0</v>
      </c>
      <c r="BB94" s="300"/>
      <c r="BC94" s="300"/>
      <c r="BD94" s="300"/>
      <c r="BE94" s="300"/>
      <c r="BF94" s="300"/>
      <c r="BG94" s="300"/>
      <c r="BH94" s="300"/>
      <c r="BI94" s="300"/>
      <c r="BJ94" s="300"/>
      <c r="BK94" s="300"/>
      <c r="BL94" s="300"/>
    </row>
    <row r="95" ht="12.75" customHeight="1">
      <c r="A95" s="462"/>
      <c r="B95" s="641" t="s">
        <v>245</v>
      </c>
      <c r="C95" s="642" t="s">
        <v>365</v>
      </c>
      <c r="D95" s="518" t="s">
        <v>144</v>
      </c>
      <c r="E95" s="519" t="s">
        <v>361</v>
      </c>
      <c r="F95" s="383"/>
      <c r="G95" s="643" t="s">
        <v>366</v>
      </c>
      <c r="H95" s="644"/>
      <c r="I95" s="521">
        <v>1.0</v>
      </c>
      <c r="J95" s="516" t="s">
        <v>146</v>
      </c>
      <c r="K95" s="518"/>
      <c r="L95" s="522">
        <v>32.0</v>
      </c>
      <c r="M95" s="523">
        <v>135.0</v>
      </c>
      <c r="N95" s="524"/>
      <c r="O95" s="525"/>
      <c r="P95" s="487"/>
      <c r="Q95" s="488"/>
      <c r="R95" s="489"/>
      <c r="S95" s="490"/>
      <c r="T95" s="526"/>
      <c r="U95" s="527"/>
      <c r="V95" s="528"/>
      <c r="W95" s="494"/>
      <c r="X95" s="495"/>
      <c r="Y95" s="496"/>
      <c r="Z95" s="529"/>
      <c r="AA95" s="529"/>
      <c r="AB95" s="529"/>
      <c r="AC95" s="300"/>
      <c r="AD95" s="300"/>
      <c r="AE95" s="500" t="s">
        <v>227</v>
      </c>
      <c r="AF95" s="513">
        <f t="shared" si="100"/>
        <v>0</v>
      </c>
      <c r="AG95" s="513">
        <f t="shared" si="101"/>
        <v>0</v>
      </c>
      <c r="AH95" s="514">
        <f t="shared" si="102"/>
        <v>0</v>
      </c>
      <c r="AI95" s="503"/>
      <c r="AJ95" s="530"/>
      <c r="AK95" s="531">
        <v>0.5</v>
      </c>
      <c r="AL95" s="532"/>
      <c r="AM95" s="469">
        <f t="shared" ref="AM95:BA95" si="105">$I95*N95</f>
        <v>0</v>
      </c>
      <c r="AN95" s="469">
        <f t="shared" si="105"/>
        <v>0</v>
      </c>
      <c r="AO95" s="469">
        <f t="shared" si="105"/>
        <v>0</v>
      </c>
      <c r="AP95" s="469">
        <f t="shared" si="105"/>
        <v>0</v>
      </c>
      <c r="AQ95" s="469">
        <f t="shared" si="105"/>
        <v>0</v>
      </c>
      <c r="AR95" s="469">
        <f t="shared" si="105"/>
        <v>0</v>
      </c>
      <c r="AS95" s="469">
        <f t="shared" si="105"/>
        <v>0</v>
      </c>
      <c r="AT95" s="469">
        <f t="shared" si="105"/>
        <v>0</v>
      </c>
      <c r="AU95" s="469">
        <f t="shared" si="105"/>
        <v>0</v>
      </c>
      <c r="AV95" s="469">
        <f t="shared" si="105"/>
        <v>0</v>
      </c>
      <c r="AW95" s="469">
        <f t="shared" si="105"/>
        <v>0</v>
      </c>
      <c r="AX95" s="469">
        <f t="shared" si="105"/>
        <v>0</v>
      </c>
      <c r="AY95" s="469">
        <f t="shared" si="105"/>
        <v>0</v>
      </c>
      <c r="AZ95" s="469">
        <f t="shared" si="105"/>
        <v>0</v>
      </c>
      <c r="BA95" s="469">
        <f t="shared" si="105"/>
        <v>0</v>
      </c>
      <c r="BB95" s="300"/>
      <c r="BC95" s="300"/>
      <c r="BD95" s="300"/>
      <c r="BE95" s="300"/>
      <c r="BF95" s="300"/>
      <c r="BG95" s="300"/>
      <c r="BH95" s="300"/>
      <c r="BI95" s="300"/>
      <c r="BJ95" s="300"/>
      <c r="BK95" s="300"/>
      <c r="BL95" s="300"/>
    </row>
    <row r="96" ht="12.75" customHeight="1">
      <c r="A96" s="462"/>
      <c r="B96" s="641" t="s">
        <v>229</v>
      </c>
      <c r="C96" s="642" t="s">
        <v>367</v>
      </c>
      <c r="D96" s="518" t="s">
        <v>144</v>
      </c>
      <c r="E96" s="519" t="s">
        <v>361</v>
      </c>
      <c r="F96" s="383"/>
      <c r="G96" s="643" t="s">
        <v>368</v>
      </c>
      <c r="H96" s="644"/>
      <c r="I96" s="521">
        <v>1.0</v>
      </c>
      <c r="J96" s="516" t="s">
        <v>146</v>
      </c>
      <c r="K96" s="518"/>
      <c r="L96" s="522">
        <v>28.0</v>
      </c>
      <c r="M96" s="523">
        <v>138.95</v>
      </c>
      <c r="N96" s="524"/>
      <c r="O96" s="525"/>
      <c r="P96" s="487"/>
      <c r="Q96" s="488"/>
      <c r="R96" s="489"/>
      <c r="S96" s="490"/>
      <c r="T96" s="526"/>
      <c r="U96" s="527"/>
      <c r="V96" s="528"/>
      <c r="W96" s="494"/>
      <c r="X96" s="495"/>
      <c r="Y96" s="496"/>
      <c r="Z96" s="529"/>
      <c r="AA96" s="529"/>
      <c r="AB96" s="529"/>
      <c r="AC96" s="300"/>
      <c r="AD96" s="300"/>
      <c r="AE96" s="500" t="s">
        <v>227</v>
      </c>
      <c r="AF96" s="513">
        <f t="shared" si="100"/>
        <v>0</v>
      </c>
      <c r="AG96" s="513">
        <f t="shared" si="101"/>
        <v>0</v>
      </c>
      <c r="AH96" s="514">
        <f t="shared" si="102"/>
        <v>0</v>
      </c>
      <c r="AI96" s="503"/>
      <c r="AJ96" s="530"/>
      <c r="AK96" s="531">
        <v>0.5</v>
      </c>
      <c r="AL96" s="532"/>
      <c r="AM96" s="469">
        <f t="shared" ref="AM96:BA96" si="106">$I96*N96</f>
        <v>0</v>
      </c>
      <c r="AN96" s="469">
        <f t="shared" si="106"/>
        <v>0</v>
      </c>
      <c r="AO96" s="469">
        <f t="shared" si="106"/>
        <v>0</v>
      </c>
      <c r="AP96" s="469">
        <f t="shared" si="106"/>
        <v>0</v>
      </c>
      <c r="AQ96" s="469">
        <f t="shared" si="106"/>
        <v>0</v>
      </c>
      <c r="AR96" s="469">
        <f t="shared" si="106"/>
        <v>0</v>
      </c>
      <c r="AS96" s="469">
        <f t="shared" si="106"/>
        <v>0</v>
      </c>
      <c r="AT96" s="469">
        <f t="shared" si="106"/>
        <v>0</v>
      </c>
      <c r="AU96" s="469">
        <f t="shared" si="106"/>
        <v>0</v>
      </c>
      <c r="AV96" s="469">
        <f t="shared" si="106"/>
        <v>0</v>
      </c>
      <c r="AW96" s="469">
        <f t="shared" si="106"/>
        <v>0</v>
      </c>
      <c r="AX96" s="469">
        <f t="shared" si="106"/>
        <v>0</v>
      </c>
      <c r="AY96" s="469">
        <f t="shared" si="106"/>
        <v>0</v>
      </c>
      <c r="AZ96" s="469">
        <f t="shared" si="106"/>
        <v>0</v>
      </c>
      <c r="BA96" s="469">
        <f t="shared" si="106"/>
        <v>0</v>
      </c>
      <c r="BB96" s="300"/>
      <c r="BC96" s="300"/>
      <c r="BD96" s="300"/>
      <c r="BE96" s="300"/>
      <c r="BF96" s="300"/>
      <c r="BG96" s="300"/>
      <c r="BH96" s="300"/>
      <c r="BI96" s="300"/>
      <c r="BJ96" s="300"/>
      <c r="BK96" s="300"/>
      <c r="BL96" s="300"/>
    </row>
    <row r="97" ht="12.75" customHeight="1">
      <c r="A97" s="462"/>
      <c r="B97" s="641" t="s">
        <v>235</v>
      </c>
      <c r="C97" s="642" t="s">
        <v>369</v>
      </c>
      <c r="D97" s="518" t="s">
        <v>144</v>
      </c>
      <c r="E97" s="519" t="s">
        <v>361</v>
      </c>
      <c r="F97" s="383"/>
      <c r="G97" s="643" t="s">
        <v>370</v>
      </c>
      <c r="H97" s="644"/>
      <c r="I97" s="521">
        <v>1.0</v>
      </c>
      <c r="J97" s="516" t="s">
        <v>146</v>
      </c>
      <c r="K97" s="518"/>
      <c r="L97" s="522">
        <v>42.0</v>
      </c>
      <c r="M97" s="523">
        <v>178.19</v>
      </c>
      <c r="N97" s="524"/>
      <c r="O97" s="525"/>
      <c r="P97" s="487"/>
      <c r="Q97" s="488"/>
      <c r="R97" s="489"/>
      <c r="S97" s="490"/>
      <c r="T97" s="526"/>
      <c r="U97" s="527"/>
      <c r="V97" s="528"/>
      <c r="W97" s="494"/>
      <c r="X97" s="495"/>
      <c r="Y97" s="496"/>
      <c r="Z97" s="529"/>
      <c r="AA97" s="529"/>
      <c r="AB97" s="529"/>
      <c r="AC97" s="300"/>
      <c r="AD97" s="300"/>
      <c r="AE97" s="500" t="s">
        <v>227</v>
      </c>
      <c r="AF97" s="513">
        <f t="shared" si="100"/>
        <v>0</v>
      </c>
      <c r="AG97" s="513">
        <f t="shared" si="101"/>
        <v>0</v>
      </c>
      <c r="AH97" s="514">
        <f t="shared" si="102"/>
        <v>0</v>
      </c>
      <c r="AI97" s="503"/>
      <c r="AJ97" s="530"/>
      <c r="AK97" s="531">
        <v>1.0</v>
      </c>
      <c r="AL97" s="532"/>
      <c r="AM97" s="469">
        <f t="shared" ref="AM97:BA97" si="107">$I97*N97</f>
        <v>0</v>
      </c>
      <c r="AN97" s="469">
        <f t="shared" si="107"/>
        <v>0</v>
      </c>
      <c r="AO97" s="469">
        <f t="shared" si="107"/>
        <v>0</v>
      </c>
      <c r="AP97" s="469">
        <f t="shared" si="107"/>
        <v>0</v>
      </c>
      <c r="AQ97" s="469">
        <f t="shared" si="107"/>
        <v>0</v>
      </c>
      <c r="AR97" s="469">
        <f t="shared" si="107"/>
        <v>0</v>
      </c>
      <c r="AS97" s="469">
        <f t="shared" si="107"/>
        <v>0</v>
      </c>
      <c r="AT97" s="469">
        <f t="shared" si="107"/>
        <v>0</v>
      </c>
      <c r="AU97" s="469">
        <f t="shared" si="107"/>
        <v>0</v>
      </c>
      <c r="AV97" s="469">
        <f t="shared" si="107"/>
        <v>0</v>
      </c>
      <c r="AW97" s="469">
        <f t="shared" si="107"/>
        <v>0</v>
      </c>
      <c r="AX97" s="469">
        <f t="shared" si="107"/>
        <v>0</v>
      </c>
      <c r="AY97" s="469">
        <f t="shared" si="107"/>
        <v>0</v>
      </c>
      <c r="AZ97" s="469">
        <f t="shared" si="107"/>
        <v>0</v>
      </c>
      <c r="BA97" s="469">
        <f t="shared" si="107"/>
        <v>0</v>
      </c>
      <c r="BB97" s="300"/>
      <c r="BC97" s="300"/>
      <c r="BD97" s="300"/>
      <c r="BE97" s="300"/>
      <c r="BF97" s="300"/>
      <c r="BG97" s="300"/>
      <c r="BH97" s="300"/>
      <c r="BI97" s="300"/>
      <c r="BJ97" s="300"/>
      <c r="BK97" s="300"/>
      <c r="BL97" s="300"/>
    </row>
    <row r="98" ht="12.75" customHeight="1">
      <c r="A98" s="462"/>
      <c r="B98" s="641" t="s">
        <v>238</v>
      </c>
      <c r="C98" s="642" t="s">
        <v>371</v>
      </c>
      <c r="D98" s="518" t="s">
        <v>144</v>
      </c>
      <c r="E98" s="519" t="s">
        <v>361</v>
      </c>
      <c r="F98" s="383"/>
      <c r="G98" s="643" t="s">
        <v>372</v>
      </c>
      <c r="H98" s="644"/>
      <c r="I98" s="521">
        <v>1.0</v>
      </c>
      <c r="J98" s="516" t="s">
        <v>146</v>
      </c>
      <c r="K98" s="518"/>
      <c r="L98" s="522">
        <v>42.0</v>
      </c>
      <c r="M98" s="523">
        <v>178.19</v>
      </c>
      <c r="N98" s="524"/>
      <c r="O98" s="525"/>
      <c r="P98" s="487"/>
      <c r="Q98" s="488"/>
      <c r="R98" s="489"/>
      <c r="S98" s="490"/>
      <c r="T98" s="526"/>
      <c r="U98" s="527"/>
      <c r="V98" s="528"/>
      <c r="W98" s="494"/>
      <c r="X98" s="495"/>
      <c r="Y98" s="496"/>
      <c r="Z98" s="529"/>
      <c r="AA98" s="529"/>
      <c r="AB98" s="529"/>
      <c r="AC98" s="300"/>
      <c r="AD98" s="300"/>
      <c r="AE98" s="500" t="s">
        <v>227</v>
      </c>
      <c r="AF98" s="513">
        <f t="shared" si="100"/>
        <v>0</v>
      </c>
      <c r="AG98" s="513">
        <f t="shared" si="101"/>
        <v>0</v>
      </c>
      <c r="AH98" s="514">
        <f t="shared" si="102"/>
        <v>0</v>
      </c>
      <c r="AI98" s="503"/>
      <c r="AJ98" s="530"/>
      <c r="AK98" s="531">
        <v>1.0</v>
      </c>
      <c r="AL98" s="532"/>
      <c r="AM98" s="469">
        <f t="shared" ref="AM98:BA98" si="108">$I98*N98</f>
        <v>0</v>
      </c>
      <c r="AN98" s="469">
        <f t="shared" si="108"/>
        <v>0</v>
      </c>
      <c r="AO98" s="469">
        <f t="shared" si="108"/>
        <v>0</v>
      </c>
      <c r="AP98" s="469">
        <f t="shared" si="108"/>
        <v>0</v>
      </c>
      <c r="AQ98" s="469">
        <f t="shared" si="108"/>
        <v>0</v>
      </c>
      <c r="AR98" s="469">
        <f t="shared" si="108"/>
        <v>0</v>
      </c>
      <c r="AS98" s="469">
        <f t="shared" si="108"/>
        <v>0</v>
      </c>
      <c r="AT98" s="469">
        <f t="shared" si="108"/>
        <v>0</v>
      </c>
      <c r="AU98" s="469">
        <f t="shared" si="108"/>
        <v>0</v>
      </c>
      <c r="AV98" s="469">
        <f t="shared" si="108"/>
        <v>0</v>
      </c>
      <c r="AW98" s="469">
        <f t="shared" si="108"/>
        <v>0</v>
      </c>
      <c r="AX98" s="469">
        <f t="shared" si="108"/>
        <v>0</v>
      </c>
      <c r="AY98" s="469">
        <f t="shared" si="108"/>
        <v>0</v>
      </c>
      <c r="AZ98" s="469">
        <f t="shared" si="108"/>
        <v>0</v>
      </c>
      <c r="BA98" s="469">
        <f t="shared" si="108"/>
        <v>0</v>
      </c>
      <c r="BB98" s="300"/>
      <c r="BC98" s="300"/>
      <c r="BD98" s="300"/>
      <c r="BE98" s="300"/>
      <c r="BF98" s="300"/>
      <c r="BG98" s="300"/>
      <c r="BH98" s="300"/>
      <c r="BI98" s="300"/>
      <c r="BJ98" s="300"/>
      <c r="BK98" s="300"/>
      <c r="BL98" s="300"/>
    </row>
    <row r="99" ht="12.75" customHeight="1">
      <c r="A99" s="462"/>
      <c r="B99" s="641" t="s">
        <v>373</v>
      </c>
      <c r="C99" s="642" t="s">
        <v>374</v>
      </c>
      <c r="D99" s="518" t="s">
        <v>144</v>
      </c>
      <c r="E99" s="519" t="s">
        <v>361</v>
      </c>
      <c r="F99" s="383"/>
      <c r="G99" s="643" t="s">
        <v>375</v>
      </c>
      <c r="H99" s="644"/>
      <c r="I99" s="521">
        <v>1.0</v>
      </c>
      <c r="J99" s="516" t="s">
        <v>146</v>
      </c>
      <c r="K99" s="518"/>
      <c r="L99" s="522">
        <v>54.0</v>
      </c>
      <c r="M99" s="523">
        <v>233.4</v>
      </c>
      <c r="N99" s="524"/>
      <c r="O99" s="525"/>
      <c r="P99" s="487"/>
      <c r="Q99" s="488"/>
      <c r="R99" s="489"/>
      <c r="S99" s="490"/>
      <c r="T99" s="526"/>
      <c r="U99" s="527"/>
      <c r="V99" s="528"/>
      <c r="W99" s="494"/>
      <c r="X99" s="495"/>
      <c r="Y99" s="496"/>
      <c r="Z99" s="529"/>
      <c r="AA99" s="529"/>
      <c r="AB99" s="529"/>
      <c r="AC99" s="300"/>
      <c r="AD99" s="300"/>
      <c r="AE99" s="500" t="s">
        <v>227</v>
      </c>
      <c r="AF99" s="513">
        <f t="shared" si="100"/>
        <v>0</v>
      </c>
      <c r="AG99" s="513">
        <f t="shared" si="101"/>
        <v>0</v>
      </c>
      <c r="AH99" s="514">
        <f t="shared" si="102"/>
        <v>0</v>
      </c>
      <c r="AI99" s="503"/>
      <c r="AJ99" s="530"/>
      <c r="AK99" s="531">
        <v>1.3</v>
      </c>
      <c r="AL99" s="532"/>
      <c r="AM99" s="469">
        <f t="shared" ref="AM99:BA99" si="109">$I99*N99</f>
        <v>0</v>
      </c>
      <c r="AN99" s="469">
        <f t="shared" si="109"/>
        <v>0</v>
      </c>
      <c r="AO99" s="469">
        <f t="shared" si="109"/>
        <v>0</v>
      </c>
      <c r="AP99" s="469">
        <f t="shared" si="109"/>
        <v>0</v>
      </c>
      <c r="AQ99" s="469">
        <f t="shared" si="109"/>
        <v>0</v>
      </c>
      <c r="AR99" s="469">
        <f t="shared" si="109"/>
        <v>0</v>
      </c>
      <c r="AS99" s="469">
        <f t="shared" si="109"/>
        <v>0</v>
      </c>
      <c r="AT99" s="469">
        <f t="shared" si="109"/>
        <v>0</v>
      </c>
      <c r="AU99" s="469">
        <f t="shared" si="109"/>
        <v>0</v>
      </c>
      <c r="AV99" s="469">
        <f t="shared" si="109"/>
        <v>0</v>
      </c>
      <c r="AW99" s="469">
        <f t="shared" si="109"/>
        <v>0</v>
      </c>
      <c r="AX99" s="469">
        <f t="shared" si="109"/>
        <v>0</v>
      </c>
      <c r="AY99" s="469">
        <f t="shared" si="109"/>
        <v>0</v>
      </c>
      <c r="AZ99" s="469">
        <f t="shared" si="109"/>
        <v>0</v>
      </c>
      <c r="BA99" s="469">
        <f t="shared" si="109"/>
        <v>0</v>
      </c>
      <c r="BB99" s="300"/>
      <c r="BC99" s="300"/>
      <c r="BD99" s="300"/>
      <c r="BE99" s="300"/>
      <c r="BF99" s="300"/>
      <c r="BG99" s="300"/>
      <c r="BH99" s="300"/>
      <c r="BI99" s="300"/>
      <c r="BJ99" s="300"/>
      <c r="BK99" s="300"/>
      <c r="BL99" s="300"/>
    </row>
    <row r="100" ht="12.75" customHeight="1">
      <c r="A100" s="462"/>
      <c r="B100" s="641" t="s">
        <v>376</v>
      </c>
      <c r="C100" s="642" t="s">
        <v>377</v>
      </c>
      <c r="D100" s="518" t="s">
        <v>144</v>
      </c>
      <c r="E100" s="519" t="s">
        <v>361</v>
      </c>
      <c r="F100" s="383"/>
      <c r="G100" s="643" t="s">
        <v>378</v>
      </c>
      <c r="H100" s="644"/>
      <c r="I100" s="521">
        <v>1.0</v>
      </c>
      <c r="J100" s="516" t="s">
        <v>146</v>
      </c>
      <c r="K100" s="518"/>
      <c r="L100" s="522">
        <v>54.0</v>
      </c>
      <c r="M100" s="523">
        <v>254.62</v>
      </c>
      <c r="N100" s="524"/>
      <c r="O100" s="525"/>
      <c r="P100" s="487"/>
      <c r="Q100" s="488"/>
      <c r="R100" s="489"/>
      <c r="S100" s="490"/>
      <c r="T100" s="526"/>
      <c r="U100" s="527"/>
      <c r="V100" s="528"/>
      <c r="W100" s="494"/>
      <c r="X100" s="495"/>
      <c r="Y100" s="496"/>
      <c r="Z100" s="529"/>
      <c r="AA100" s="529"/>
      <c r="AB100" s="529"/>
      <c r="AC100" s="300"/>
      <c r="AD100" s="300"/>
      <c r="AE100" s="500" t="s">
        <v>227</v>
      </c>
      <c r="AF100" s="513">
        <f t="shared" si="100"/>
        <v>0</v>
      </c>
      <c r="AG100" s="513">
        <f t="shared" si="101"/>
        <v>0</v>
      </c>
      <c r="AH100" s="514">
        <f t="shared" si="102"/>
        <v>0</v>
      </c>
      <c r="AI100" s="503"/>
      <c r="AJ100" s="530"/>
      <c r="AK100" s="531">
        <v>1.3</v>
      </c>
      <c r="AL100" s="532"/>
      <c r="AM100" s="469">
        <f t="shared" ref="AM100:BA100" si="110">$I100*N100</f>
        <v>0</v>
      </c>
      <c r="AN100" s="469">
        <f t="shared" si="110"/>
        <v>0</v>
      </c>
      <c r="AO100" s="469">
        <f t="shared" si="110"/>
        <v>0</v>
      </c>
      <c r="AP100" s="469">
        <f t="shared" si="110"/>
        <v>0</v>
      </c>
      <c r="AQ100" s="469">
        <f t="shared" si="110"/>
        <v>0</v>
      </c>
      <c r="AR100" s="469">
        <f t="shared" si="110"/>
        <v>0</v>
      </c>
      <c r="AS100" s="469">
        <f t="shared" si="110"/>
        <v>0</v>
      </c>
      <c r="AT100" s="469">
        <f t="shared" si="110"/>
        <v>0</v>
      </c>
      <c r="AU100" s="469">
        <f t="shared" si="110"/>
        <v>0</v>
      </c>
      <c r="AV100" s="469">
        <f t="shared" si="110"/>
        <v>0</v>
      </c>
      <c r="AW100" s="469">
        <f t="shared" si="110"/>
        <v>0</v>
      </c>
      <c r="AX100" s="469">
        <f t="shared" si="110"/>
        <v>0</v>
      </c>
      <c r="AY100" s="469">
        <f t="shared" si="110"/>
        <v>0</v>
      </c>
      <c r="AZ100" s="469">
        <f t="shared" si="110"/>
        <v>0</v>
      </c>
      <c r="BA100" s="469">
        <f t="shared" si="110"/>
        <v>0</v>
      </c>
      <c r="BB100" s="300"/>
      <c r="BC100" s="300"/>
      <c r="BD100" s="300"/>
      <c r="BE100" s="300"/>
      <c r="BF100" s="300"/>
      <c r="BG100" s="300"/>
      <c r="BH100" s="300"/>
      <c r="BI100" s="300"/>
      <c r="BJ100" s="300"/>
      <c r="BK100" s="300"/>
      <c r="BL100" s="300"/>
    </row>
    <row r="101" ht="12.75" customHeight="1">
      <c r="A101" s="462"/>
      <c r="B101" s="641" t="s">
        <v>379</v>
      </c>
      <c r="C101" s="642" t="s">
        <v>380</v>
      </c>
      <c r="D101" s="518" t="s">
        <v>144</v>
      </c>
      <c r="E101" s="519" t="s">
        <v>361</v>
      </c>
      <c r="F101" s="383"/>
      <c r="G101" s="643" t="s">
        <v>381</v>
      </c>
      <c r="H101" s="644"/>
      <c r="I101" s="521">
        <v>1.0</v>
      </c>
      <c r="J101" s="516" t="s">
        <v>146</v>
      </c>
      <c r="K101" s="518"/>
      <c r="L101" s="522">
        <v>64.0</v>
      </c>
      <c r="M101" s="523">
        <v>254.62</v>
      </c>
      <c r="N101" s="524"/>
      <c r="O101" s="525"/>
      <c r="P101" s="487"/>
      <c r="Q101" s="488"/>
      <c r="R101" s="489"/>
      <c r="S101" s="490"/>
      <c r="T101" s="526"/>
      <c r="U101" s="527"/>
      <c r="V101" s="528"/>
      <c r="W101" s="494"/>
      <c r="X101" s="495"/>
      <c r="Y101" s="496"/>
      <c r="Z101" s="529"/>
      <c r="AA101" s="529"/>
      <c r="AB101" s="529"/>
      <c r="AC101" s="300"/>
      <c r="AD101" s="300"/>
      <c r="AE101" s="500" t="s">
        <v>227</v>
      </c>
      <c r="AF101" s="513">
        <f t="shared" si="100"/>
        <v>0</v>
      </c>
      <c r="AG101" s="513">
        <f t="shared" si="101"/>
        <v>0</v>
      </c>
      <c r="AH101" s="514">
        <f t="shared" si="102"/>
        <v>0</v>
      </c>
      <c r="AI101" s="503"/>
      <c r="AJ101" s="530"/>
      <c r="AK101" s="531">
        <v>2.0</v>
      </c>
      <c r="AL101" s="532"/>
      <c r="AM101" s="469">
        <f t="shared" ref="AM101:BA101" si="111">$I101*N101</f>
        <v>0</v>
      </c>
      <c r="AN101" s="469">
        <f t="shared" si="111"/>
        <v>0</v>
      </c>
      <c r="AO101" s="469">
        <f t="shared" si="111"/>
        <v>0</v>
      </c>
      <c r="AP101" s="469">
        <f t="shared" si="111"/>
        <v>0</v>
      </c>
      <c r="AQ101" s="469">
        <f t="shared" si="111"/>
        <v>0</v>
      </c>
      <c r="AR101" s="469">
        <f t="shared" si="111"/>
        <v>0</v>
      </c>
      <c r="AS101" s="469">
        <f t="shared" si="111"/>
        <v>0</v>
      </c>
      <c r="AT101" s="469">
        <f t="shared" si="111"/>
        <v>0</v>
      </c>
      <c r="AU101" s="469">
        <f t="shared" si="111"/>
        <v>0</v>
      </c>
      <c r="AV101" s="469">
        <f t="shared" si="111"/>
        <v>0</v>
      </c>
      <c r="AW101" s="469">
        <f t="shared" si="111"/>
        <v>0</v>
      </c>
      <c r="AX101" s="469">
        <f t="shared" si="111"/>
        <v>0</v>
      </c>
      <c r="AY101" s="469">
        <f t="shared" si="111"/>
        <v>0</v>
      </c>
      <c r="AZ101" s="469">
        <f t="shared" si="111"/>
        <v>0</v>
      </c>
      <c r="BA101" s="469">
        <f t="shared" si="111"/>
        <v>0</v>
      </c>
      <c r="BB101" s="300"/>
      <c r="BC101" s="300"/>
      <c r="BD101" s="300"/>
      <c r="BE101" s="300"/>
      <c r="BF101" s="300"/>
      <c r="BG101" s="300"/>
      <c r="BH101" s="300"/>
      <c r="BI101" s="300"/>
      <c r="BJ101" s="300"/>
      <c r="BK101" s="300"/>
      <c r="BL101" s="300"/>
    </row>
    <row r="102" ht="12.75" customHeight="1">
      <c r="A102" s="462"/>
      <c r="B102" s="641" t="s">
        <v>382</v>
      </c>
      <c r="C102" s="642" t="s">
        <v>383</v>
      </c>
      <c r="D102" s="518" t="s">
        <v>144</v>
      </c>
      <c r="E102" s="519" t="s">
        <v>361</v>
      </c>
      <c r="F102" s="383"/>
      <c r="G102" s="643" t="s">
        <v>384</v>
      </c>
      <c r="H102" s="644"/>
      <c r="I102" s="521">
        <v>1.0</v>
      </c>
      <c r="J102" s="516" t="s">
        <v>146</v>
      </c>
      <c r="K102" s="518"/>
      <c r="L102" s="522">
        <v>33.0</v>
      </c>
      <c r="M102" s="523">
        <v>135.0</v>
      </c>
      <c r="N102" s="524"/>
      <c r="O102" s="525"/>
      <c r="P102" s="487"/>
      <c r="Q102" s="488"/>
      <c r="R102" s="489"/>
      <c r="S102" s="490"/>
      <c r="T102" s="526"/>
      <c r="U102" s="527"/>
      <c r="V102" s="528"/>
      <c r="W102" s="494"/>
      <c r="X102" s="495"/>
      <c r="Y102" s="496"/>
      <c r="Z102" s="529"/>
      <c r="AA102" s="529"/>
      <c r="AB102" s="529"/>
      <c r="AC102" s="300"/>
      <c r="AD102" s="300"/>
      <c r="AE102" s="500" t="s">
        <v>227</v>
      </c>
      <c r="AF102" s="513">
        <f t="shared" si="100"/>
        <v>0</v>
      </c>
      <c r="AG102" s="513">
        <f t="shared" si="101"/>
        <v>0</v>
      </c>
      <c r="AH102" s="514">
        <f t="shared" si="102"/>
        <v>0</v>
      </c>
      <c r="AI102" s="503"/>
      <c r="AJ102" s="530"/>
      <c r="AK102" s="531">
        <v>0.5</v>
      </c>
      <c r="AL102" s="532"/>
      <c r="AM102" s="469">
        <f t="shared" ref="AM102:BA102" si="112">$I102*N102</f>
        <v>0</v>
      </c>
      <c r="AN102" s="469">
        <f t="shared" si="112"/>
        <v>0</v>
      </c>
      <c r="AO102" s="469">
        <f t="shared" si="112"/>
        <v>0</v>
      </c>
      <c r="AP102" s="469">
        <f t="shared" si="112"/>
        <v>0</v>
      </c>
      <c r="AQ102" s="469">
        <f t="shared" si="112"/>
        <v>0</v>
      </c>
      <c r="AR102" s="469">
        <f t="shared" si="112"/>
        <v>0</v>
      </c>
      <c r="AS102" s="469">
        <f t="shared" si="112"/>
        <v>0</v>
      </c>
      <c r="AT102" s="469">
        <f t="shared" si="112"/>
        <v>0</v>
      </c>
      <c r="AU102" s="469">
        <f t="shared" si="112"/>
        <v>0</v>
      </c>
      <c r="AV102" s="469">
        <f t="shared" si="112"/>
        <v>0</v>
      </c>
      <c r="AW102" s="469">
        <f t="shared" si="112"/>
        <v>0</v>
      </c>
      <c r="AX102" s="469">
        <f t="shared" si="112"/>
        <v>0</v>
      </c>
      <c r="AY102" s="469">
        <f t="shared" si="112"/>
        <v>0</v>
      </c>
      <c r="AZ102" s="469">
        <f t="shared" si="112"/>
        <v>0</v>
      </c>
      <c r="BA102" s="469">
        <f t="shared" si="112"/>
        <v>0</v>
      </c>
      <c r="BB102" s="300"/>
      <c r="BC102" s="300"/>
      <c r="BD102" s="300"/>
      <c r="BE102" s="300"/>
      <c r="BF102" s="300"/>
      <c r="BG102" s="300"/>
      <c r="BH102" s="300"/>
      <c r="BI102" s="300"/>
      <c r="BJ102" s="300"/>
      <c r="BK102" s="300"/>
      <c r="BL102" s="300"/>
    </row>
    <row r="103" ht="12.75" customHeight="1">
      <c r="A103" s="462"/>
      <c r="B103" s="641" t="s">
        <v>385</v>
      </c>
      <c r="C103" s="642" t="s">
        <v>386</v>
      </c>
      <c r="D103" s="518" t="s">
        <v>144</v>
      </c>
      <c r="E103" s="519" t="s">
        <v>361</v>
      </c>
      <c r="F103" s="383"/>
      <c r="G103" s="643" t="s">
        <v>387</v>
      </c>
      <c r="H103" s="644"/>
      <c r="I103" s="521">
        <v>1.0</v>
      </c>
      <c r="J103" s="516" t="s">
        <v>146</v>
      </c>
      <c r="K103" s="518"/>
      <c r="L103" s="522">
        <v>37.0</v>
      </c>
      <c r="M103" s="523">
        <v>135.0</v>
      </c>
      <c r="N103" s="524"/>
      <c r="O103" s="525"/>
      <c r="P103" s="487"/>
      <c r="Q103" s="488"/>
      <c r="R103" s="489"/>
      <c r="S103" s="490"/>
      <c r="T103" s="526"/>
      <c r="U103" s="527"/>
      <c r="V103" s="528"/>
      <c r="W103" s="494"/>
      <c r="X103" s="495"/>
      <c r="Y103" s="496"/>
      <c r="Z103" s="529"/>
      <c r="AA103" s="529"/>
      <c r="AB103" s="529"/>
      <c r="AC103" s="300"/>
      <c r="AD103" s="300"/>
      <c r="AE103" s="500" t="s">
        <v>227</v>
      </c>
      <c r="AF103" s="513">
        <f t="shared" si="100"/>
        <v>0</v>
      </c>
      <c r="AG103" s="513">
        <f t="shared" si="101"/>
        <v>0</v>
      </c>
      <c r="AH103" s="514">
        <f t="shared" si="102"/>
        <v>0</v>
      </c>
      <c r="AI103" s="503"/>
      <c r="AJ103" s="530"/>
      <c r="AK103" s="531">
        <v>0.7</v>
      </c>
      <c r="AL103" s="532"/>
      <c r="AM103" s="469">
        <f t="shared" ref="AM103:BA103" si="113">$I103*N103</f>
        <v>0</v>
      </c>
      <c r="AN103" s="469">
        <f t="shared" si="113"/>
        <v>0</v>
      </c>
      <c r="AO103" s="469">
        <f t="shared" si="113"/>
        <v>0</v>
      </c>
      <c r="AP103" s="469">
        <f t="shared" si="113"/>
        <v>0</v>
      </c>
      <c r="AQ103" s="469">
        <f t="shared" si="113"/>
        <v>0</v>
      </c>
      <c r="AR103" s="469">
        <f t="shared" si="113"/>
        <v>0</v>
      </c>
      <c r="AS103" s="469">
        <f t="shared" si="113"/>
        <v>0</v>
      </c>
      <c r="AT103" s="469">
        <f t="shared" si="113"/>
        <v>0</v>
      </c>
      <c r="AU103" s="469">
        <f t="shared" si="113"/>
        <v>0</v>
      </c>
      <c r="AV103" s="469">
        <f t="shared" si="113"/>
        <v>0</v>
      </c>
      <c r="AW103" s="469">
        <f t="shared" si="113"/>
        <v>0</v>
      </c>
      <c r="AX103" s="469">
        <f t="shared" si="113"/>
        <v>0</v>
      </c>
      <c r="AY103" s="469">
        <f t="shared" si="113"/>
        <v>0</v>
      </c>
      <c r="AZ103" s="469">
        <f t="shared" si="113"/>
        <v>0</v>
      </c>
      <c r="BA103" s="469">
        <f t="shared" si="113"/>
        <v>0</v>
      </c>
      <c r="BB103" s="300"/>
      <c r="BC103" s="300"/>
      <c r="BD103" s="300"/>
      <c r="BE103" s="300"/>
      <c r="BF103" s="300"/>
      <c r="BG103" s="300"/>
      <c r="BH103" s="300"/>
      <c r="BI103" s="300"/>
      <c r="BJ103" s="300"/>
      <c r="BK103" s="300"/>
      <c r="BL103" s="300"/>
    </row>
    <row r="104" ht="12.75" customHeight="1">
      <c r="A104" s="462"/>
      <c r="B104" s="641" t="s">
        <v>388</v>
      </c>
      <c r="C104" s="642" t="s">
        <v>389</v>
      </c>
      <c r="D104" s="518" t="s">
        <v>144</v>
      </c>
      <c r="E104" s="519" t="s">
        <v>361</v>
      </c>
      <c r="F104" s="383"/>
      <c r="G104" s="643" t="s">
        <v>390</v>
      </c>
      <c r="H104" s="644"/>
      <c r="I104" s="521">
        <v>1.0</v>
      </c>
      <c r="J104" s="516" t="s">
        <v>146</v>
      </c>
      <c r="K104" s="518"/>
      <c r="L104" s="522">
        <v>38.0</v>
      </c>
      <c r="M104" s="523">
        <v>135.0</v>
      </c>
      <c r="N104" s="524"/>
      <c r="O104" s="525"/>
      <c r="P104" s="487"/>
      <c r="Q104" s="488"/>
      <c r="R104" s="489"/>
      <c r="S104" s="490"/>
      <c r="T104" s="526"/>
      <c r="U104" s="527"/>
      <c r="V104" s="528"/>
      <c r="W104" s="494"/>
      <c r="X104" s="495"/>
      <c r="Y104" s="496"/>
      <c r="Z104" s="529"/>
      <c r="AA104" s="529"/>
      <c r="AB104" s="529"/>
      <c r="AC104" s="300"/>
      <c r="AD104" s="300"/>
      <c r="AE104" s="500" t="s">
        <v>227</v>
      </c>
      <c r="AF104" s="513">
        <f t="shared" si="100"/>
        <v>0</v>
      </c>
      <c r="AG104" s="513">
        <f t="shared" si="101"/>
        <v>0</v>
      </c>
      <c r="AH104" s="514">
        <f t="shared" si="102"/>
        <v>0</v>
      </c>
      <c r="AI104" s="503"/>
      <c r="AJ104" s="530"/>
      <c r="AK104" s="531">
        <v>0.7</v>
      </c>
      <c r="AL104" s="532"/>
      <c r="AM104" s="469">
        <f t="shared" ref="AM104:BA104" si="114">$I104*N104</f>
        <v>0</v>
      </c>
      <c r="AN104" s="469">
        <f t="shared" si="114"/>
        <v>0</v>
      </c>
      <c r="AO104" s="469">
        <f t="shared" si="114"/>
        <v>0</v>
      </c>
      <c r="AP104" s="469">
        <f t="shared" si="114"/>
        <v>0</v>
      </c>
      <c r="AQ104" s="469">
        <f t="shared" si="114"/>
        <v>0</v>
      </c>
      <c r="AR104" s="469">
        <f t="shared" si="114"/>
        <v>0</v>
      </c>
      <c r="AS104" s="469">
        <f t="shared" si="114"/>
        <v>0</v>
      </c>
      <c r="AT104" s="469">
        <f t="shared" si="114"/>
        <v>0</v>
      </c>
      <c r="AU104" s="469">
        <f t="shared" si="114"/>
        <v>0</v>
      </c>
      <c r="AV104" s="469">
        <f t="shared" si="114"/>
        <v>0</v>
      </c>
      <c r="AW104" s="469">
        <f t="shared" si="114"/>
        <v>0</v>
      </c>
      <c r="AX104" s="469">
        <f t="shared" si="114"/>
        <v>0</v>
      </c>
      <c r="AY104" s="469">
        <f t="shared" si="114"/>
        <v>0</v>
      </c>
      <c r="AZ104" s="469">
        <f t="shared" si="114"/>
        <v>0</v>
      </c>
      <c r="BA104" s="469">
        <f t="shared" si="114"/>
        <v>0</v>
      </c>
      <c r="BB104" s="300"/>
      <c r="BC104" s="300"/>
      <c r="BD104" s="300"/>
      <c r="BE104" s="300"/>
      <c r="BF104" s="300"/>
      <c r="BG104" s="300"/>
      <c r="BH104" s="300"/>
      <c r="BI104" s="300"/>
      <c r="BJ104" s="300"/>
      <c r="BK104" s="300"/>
      <c r="BL104" s="300"/>
    </row>
    <row r="105" ht="12.75" customHeight="1">
      <c r="A105" s="462"/>
      <c r="B105" s="641" t="s">
        <v>391</v>
      </c>
      <c r="C105" s="642" t="s">
        <v>392</v>
      </c>
      <c r="D105" s="518" t="s">
        <v>144</v>
      </c>
      <c r="E105" s="519" t="s">
        <v>361</v>
      </c>
      <c r="F105" s="383"/>
      <c r="G105" s="643" t="s">
        <v>393</v>
      </c>
      <c r="H105" s="644"/>
      <c r="I105" s="521">
        <v>1.0</v>
      </c>
      <c r="J105" s="516" t="s">
        <v>146</v>
      </c>
      <c r="K105" s="518"/>
      <c r="L105" s="522">
        <v>35.0</v>
      </c>
      <c r="M105" s="523">
        <v>138.95</v>
      </c>
      <c r="N105" s="524"/>
      <c r="O105" s="525"/>
      <c r="P105" s="487"/>
      <c r="Q105" s="488"/>
      <c r="R105" s="489"/>
      <c r="S105" s="490"/>
      <c r="T105" s="526"/>
      <c r="U105" s="527"/>
      <c r="V105" s="528"/>
      <c r="W105" s="494"/>
      <c r="X105" s="495"/>
      <c r="Y105" s="496"/>
      <c r="Z105" s="529"/>
      <c r="AA105" s="529"/>
      <c r="AB105" s="529"/>
      <c r="AC105" s="300"/>
      <c r="AD105" s="300"/>
      <c r="AE105" s="500" t="s">
        <v>227</v>
      </c>
      <c r="AF105" s="513">
        <f t="shared" si="100"/>
        <v>0</v>
      </c>
      <c r="AG105" s="513">
        <f t="shared" si="101"/>
        <v>0</v>
      </c>
      <c r="AH105" s="514">
        <f t="shared" si="102"/>
        <v>0</v>
      </c>
      <c r="AI105" s="503"/>
      <c r="AJ105" s="530"/>
      <c r="AK105" s="531">
        <v>0.7</v>
      </c>
      <c r="AL105" s="532"/>
      <c r="AM105" s="469">
        <f t="shared" ref="AM105:BA105" si="115">$I105*N105</f>
        <v>0</v>
      </c>
      <c r="AN105" s="469">
        <f t="shared" si="115"/>
        <v>0</v>
      </c>
      <c r="AO105" s="469">
        <f t="shared" si="115"/>
        <v>0</v>
      </c>
      <c r="AP105" s="469">
        <f t="shared" si="115"/>
        <v>0</v>
      </c>
      <c r="AQ105" s="469">
        <f t="shared" si="115"/>
        <v>0</v>
      </c>
      <c r="AR105" s="469">
        <f t="shared" si="115"/>
        <v>0</v>
      </c>
      <c r="AS105" s="469">
        <f t="shared" si="115"/>
        <v>0</v>
      </c>
      <c r="AT105" s="469">
        <f t="shared" si="115"/>
        <v>0</v>
      </c>
      <c r="AU105" s="469">
        <f t="shared" si="115"/>
        <v>0</v>
      </c>
      <c r="AV105" s="469">
        <f t="shared" si="115"/>
        <v>0</v>
      </c>
      <c r="AW105" s="469">
        <f t="shared" si="115"/>
        <v>0</v>
      </c>
      <c r="AX105" s="469">
        <f t="shared" si="115"/>
        <v>0</v>
      </c>
      <c r="AY105" s="469">
        <f t="shared" si="115"/>
        <v>0</v>
      </c>
      <c r="AZ105" s="469">
        <f t="shared" si="115"/>
        <v>0</v>
      </c>
      <c r="BA105" s="469">
        <f t="shared" si="115"/>
        <v>0</v>
      </c>
      <c r="BB105" s="300"/>
      <c r="BC105" s="300"/>
      <c r="BD105" s="300"/>
      <c r="BE105" s="300"/>
      <c r="BF105" s="300"/>
      <c r="BG105" s="300"/>
      <c r="BH105" s="300"/>
      <c r="BI105" s="300"/>
      <c r="BJ105" s="300"/>
      <c r="BK105" s="300"/>
      <c r="BL105" s="300"/>
    </row>
    <row r="106" ht="12.75" customHeight="1">
      <c r="A106" s="462"/>
      <c r="B106" s="641" t="s">
        <v>394</v>
      </c>
      <c r="C106" s="642" t="s">
        <v>395</v>
      </c>
      <c r="D106" s="518" t="s">
        <v>144</v>
      </c>
      <c r="E106" s="519" t="s">
        <v>361</v>
      </c>
      <c r="F106" s="383"/>
      <c r="G106" s="643" t="s">
        <v>396</v>
      </c>
      <c r="H106" s="644"/>
      <c r="I106" s="521">
        <v>1.0</v>
      </c>
      <c r="J106" s="516" t="s">
        <v>146</v>
      </c>
      <c r="K106" s="518"/>
      <c r="L106" s="522">
        <v>37.0</v>
      </c>
      <c r="M106" s="523">
        <v>138.95</v>
      </c>
      <c r="N106" s="524"/>
      <c r="O106" s="525"/>
      <c r="P106" s="487"/>
      <c r="Q106" s="488"/>
      <c r="R106" s="489"/>
      <c r="S106" s="490"/>
      <c r="T106" s="526"/>
      <c r="U106" s="527"/>
      <c r="V106" s="528"/>
      <c r="W106" s="494"/>
      <c r="X106" s="495"/>
      <c r="Y106" s="496"/>
      <c r="Z106" s="529"/>
      <c r="AA106" s="529"/>
      <c r="AB106" s="529"/>
      <c r="AC106" s="300"/>
      <c r="AD106" s="300"/>
      <c r="AE106" s="500" t="s">
        <v>227</v>
      </c>
      <c r="AF106" s="513">
        <f t="shared" si="100"/>
        <v>0</v>
      </c>
      <c r="AG106" s="513">
        <f t="shared" si="101"/>
        <v>0</v>
      </c>
      <c r="AH106" s="514">
        <f t="shared" si="102"/>
        <v>0</v>
      </c>
      <c r="AI106" s="503"/>
      <c r="AJ106" s="530"/>
      <c r="AK106" s="531">
        <v>0.7</v>
      </c>
      <c r="AL106" s="532"/>
      <c r="AM106" s="469">
        <f t="shared" ref="AM106:BA106" si="116">$I106*N106</f>
        <v>0</v>
      </c>
      <c r="AN106" s="469">
        <f t="shared" si="116"/>
        <v>0</v>
      </c>
      <c r="AO106" s="469">
        <f t="shared" si="116"/>
        <v>0</v>
      </c>
      <c r="AP106" s="469">
        <f t="shared" si="116"/>
        <v>0</v>
      </c>
      <c r="AQ106" s="469">
        <f t="shared" si="116"/>
        <v>0</v>
      </c>
      <c r="AR106" s="469">
        <f t="shared" si="116"/>
        <v>0</v>
      </c>
      <c r="AS106" s="469">
        <f t="shared" si="116"/>
        <v>0</v>
      </c>
      <c r="AT106" s="469">
        <f t="shared" si="116"/>
        <v>0</v>
      </c>
      <c r="AU106" s="469">
        <f t="shared" si="116"/>
        <v>0</v>
      </c>
      <c r="AV106" s="469">
        <f t="shared" si="116"/>
        <v>0</v>
      </c>
      <c r="AW106" s="469">
        <f t="shared" si="116"/>
        <v>0</v>
      </c>
      <c r="AX106" s="469">
        <f t="shared" si="116"/>
        <v>0</v>
      </c>
      <c r="AY106" s="469">
        <f t="shared" si="116"/>
        <v>0</v>
      </c>
      <c r="AZ106" s="469">
        <f t="shared" si="116"/>
        <v>0</v>
      </c>
      <c r="BA106" s="469">
        <f t="shared" si="116"/>
        <v>0</v>
      </c>
      <c r="BB106" s="300"/>
      <c r="BC106" s="300"/>
      <c r="BD106" s="300"/>
      <c r="BE106" s="300"/>
      <c r="BF106" s="300"/>
      <c r="BG106" s="300"/>
      <c r="BH106" s="300"/>
      <c r="BI106" s="300"/>
      <c r="BJ106" s="300"/>
      <c r="BK106" s="300"/>
      <c r="BL106" s="300"/>
    </row>
    <row r="107" ht="12.75" customHeight="1">
      <c r="A107" s="462"/>
      <c r="B107" s="641" t="s">
        <v>397</v>
      </c>
      <c r="C107" s="642" t="s">
        <v>398</v>
      </c>
      <c r="D107" s="518" t="s">
        <v>144</v>
      </c>
      <c r="E107" s="519" t="s">
        <v>361</v>
      </c>
      <c r="F107" s="383"/>
      <c r="G107" s="643" t="s">
        <v>399</v>
      </c>
      <c r="H107" s="644"/>
      <c r="I107" s="521">
        <v>1.0</v>
      </c>
      <c r="J107" s="516" t="s">
        <v>146</v>
      </c>
      <c r="K107" s="518"/>
      <c r="L107" s="522">
        <v>43.0</v>
      </c>
      <c r="M107" s="523">
        <v>178.19</v>
      </c>
      <c r="N107" s="524"/>
      <c r="O107" s="525"/>
      <c r="P107" s="487"/>
      <c r="Q107" s="488"/>
      <c r="R107" s="489"/>
      <c r="S107" s="490"/>
      <c r="T107" s="526"/>
      <c r="U107" s="527"/>
      <c r="V107" s="528"/>
      <c r="W107" s="494"/>
      <c r="X107" s="495"/>
      <c r="Y107" s="496"/>
      <c r="Z107" s="529"/>
      <c r="AA107" s="529"/>
      <c r="AB107" s="529"/>
      <c r="AC107" s="300"/>
      <c r="AD107" s="300"/>
      <c r="AE107" s="500" t="s">
        <v>227</v>
      </c>
      <c r="AF107" s="513">
        <f t="shared" si="100"/>
        <v>0</v>
      </c>
      <c r="AG107" s="513">
        <f t="shared" si="101"/>
        <v>0</v>
      </c>
      <c r="AH107" s="514">
        <f t="shared" si="102"/>
        <v>0</v>
      </c>
      <c r="AI107" s="503"/>
      <c r="AJ107" s="530"/>
      <c r="AK107" s="531">
        <v>1.5</v>
      </c>
      <c r="AL107" s="532"/>
      <c r="AM107" s="469">
        <f t="shared" ref="AM107:BA107" si="117">$I107*N107</f>
        <v>0</v>
      </c>
      <c r="AN107" s="469">
        <f t="shared" si="117"/>
        <v>0</v>
      </c>
      <c r="AO107" s="469">
        <f t="shared" si="117"/>
        <v>0</v>
      </c>
      <c r="AP107" s="469">
        <f t="shared" si="117"/>
        <v>0</v>
      </c>
      <c r="AQ107" s="469">
        <f t="shared" si="117"/>
        <v>0</v>
      </c>
      <c r="AR107" s="469">
        <f t="shared" si="117"/>
        <v>0</v>
      </c>
      <c r="AS107" s="469">
        <f t="shared" si="117"/>
        <v>0</v>
      </c>
      <c r="AT107" s="469">
        <f t="shared" si="117"/>
        <v>0</v>
      </c>
      <c r="AU107" s="469">
        <f t="shared" si="117"/>
        <v>0</v>
      </c>
      <c r="AV107" s="469">
        <f t="shared" si="117"/>
        <v>0</v>
      </c>
      <c r="AW107" s="469">
        <f t="shared" si="117"/>
        <v>0</v>
      </c>
      <c r="AX107" s="469">
        <f t="shared" si="117"/>
        <v>0</v>
      </c>
      <c r="AY107" s="469">
        <f t="shared" si="117"/>
        <v>0</v>
      </c>
      <c r="AZ107" s="469">
        <f t="shared" si="117"/>
        <v>0</v>
      </c>
      <c r="BA107" s="469">
        <f t="shared" si="117"/>
        <v>0</v>
      </c>
      <c r="BB107" s="300"/>
      <c r="BC107" s="300"/>
      <c r="BD107" s="300"/>
      <c r="BE107" s="300"/>
      <c r="BF107" s="300"/>
      <c r="BG107" s="300"/>
      <c r="BH107" s="300"/>
      <c r="BI107" s="300"/>
      <c r="BJ107" s="300"/>
      <c r="BK107" s="300"/>
      <c r="BL107" s="300"/>
    </row>
    <row r="108" ht="12.75" customHeight="1">
      <c r="A108" s="462"/>
      <c r="B108" s="641" t="s">
        <v>400</v>
      </c>
      <c r="C108" s="642" t="s">
        <v>401</v>
      </c>
      <c r="D108" s="518" t="s">
        <v>144</v>
      </c>
      <c r="E108" s="519" t="s">
        <v>361</v>
      </c>
      <c r="F108" s="383"/>
      <c r="G108" s="643" t="s">
        <v>402</v>
      </c>
      <c r="H108" s="644"/>
      <c r="I108" s="521">
        <v>1.0</v>
      </c>
      <c r="J108" s="516" t="s">
        <v>146</v>
      </c>
      <c r="K108" s="518"/>
      <c r="L108" s="522">
        <v>46.0</v>
      </c>
      <c r="M108" s="523">
        <v>178.19</v>
      </c>
      <c r="N108" s="524"/>
      <c r="O108" s="525"/>
      <c r="P108" s="487"/>
      <c r="Q108" s="488"/>
      <c r="R108" s="489"/>
      <c r="S108" s="490"/>
      <c r="T108" s="526"/>
      <c r="U108" s="527"/>
      <c r="V108" s="528"/>
      <c r="W108" s="494"/>
      <c r="X108" s="495"/>
      <c r="Y108" s="496"/>
      <c r="Z108" s="529"/>
      <c r="AA108" s="529"/>
      <c r="AB108" s="529"/>
      <c r="AC108" s="300"/>
      <c r="AD108" s="300"/>
      <c r="AE108" s="500" t="s">
        <v>227</v>
      </c>
      <c r="AF108" s="513">
        <f t="shared" si="100"/>
        <v>0</v>
      </c>
      <c r="AG108" s="513">
        <f t="shared" si="101"/>
        <v>0</v>
      </c>
      <c r="AH108" s="514">
        <f t="shared" si="102"/>
        <v>0</v>
      </c>
      <c r="AI108" s="503"/>
      <c r="AJ108" s="530"/>
      <c r="AK108" s="531">
        <v>1.5</v>
      </c>
      <c r="AL108" s="532"/>
      <c r="AM108" s="469">
        <f t="shared" ref="AM108:BA108" si="118">$I108*N108</f>
        <v>0</v>
      </c>
      <c r="AN108" s="469">
        <f t="shared" si="118"/>
        <v>0</v>
      </c>
      <c r="AO108" s="469">
        <f t="shared" si="118"/>
        <v>0</v>
      </c>
      <c r="AP108" s="469">
        <f t="shared" si="118"/>
        <v>0</v>
      </c>
      <c r="AQ108" s="469">
        <f t="shared" si="118"/>
        <v>0</v>
      </c>
      <c r="AR108" s="469">
        <f t="shared" si="118"/>
        <v>0</v>
      </c>
      <c r="AS108" s="469">
        <f t="shared" si="118"/>
        <v>0</v>
      </c>
      <c r="AT108" s="469">
        <f t="shared" si="118"/>
        <v>0</v>
      </c>
      <c r="AU108" s="469">
        <f t="shared" si="118"/>
        <v>0</v>
      </c>
      <c r="AV108" s="469">
        <f t="shared" si="118"/>
        <v>0</v>
      </c>
      <c r="AW108" s="469">
        <f t="shared" si="118"/>
        <v>0</v>
      </c>
      <c r="AX108" s="469">
        <f t="shared" si="118"/>
        <v>0</v>
      </c>
      <c r="AY108" s="469">
        <f t="shared" si="118"/>
        <v>0</v>
      </c>
      <c r="AZ108" s="469">
        <f t="shared" si="118"/>
        <v>0</v>
      </c>
      <c r="BA108" s="469">
        <f t="shared" si="118"/>
        <v>0</v>
      </c>
      <c r="BB108" s="300"/>
      <c r="BC108" s="300"/>
      <c r="BD108" s="300"/>
      <c r="BE108" s="300"/>
      <c r="BF108" s="300"/>
      <c r="BG108" s="300"/>
      <c r="BH108" s="300"/>
      <c r="BI108" s="300"/>
      <c r="BJ108" s="300"/>
      <c r="BK108" s="300"/>
      <c r="BL108" s="300"/>
    </row>
    <row r="109" ht="12.75" customHeight="1">
      <c r="A109" s="462"/>
      <c r="B109" s="641" t="s">
        <v>403</v>
      </c>
      <c r="C109" s="642" t="s">
        <v>404</v>
      </c>
      <c r="D109" s="518" t="s">
        <v>144</v>
      </c>
      <c r="E109" s="519" t="s">
        <v>361</v>
      </c>
      <c r="F109" s="383"/>
      <c r="G109" s="643" t="s">
        <v>405</v>
      </c>
      <c r="H109" s="644"/>
      <c r="I109" s="521">
        <v>1.0</v>
      </c>
      <c r="J109" s="516" t="s">
        <v>146</v>
      </c>
      <c r="K109" s="518"/>
      <c r="L109" s="522">
        <v>55.0</v>
      </c>
      <c r="M109" s="523">
        <v>233.4</v>
      </c>
      <c r="N109" s="524"/>
      <c r="O109" s="525"/>
      <c r="P109" s="487"/>
      <c r="Q109" s="488"/>
      <c r="R109" s="489"/>
      <c r="S109" s="490"/>
      <c r="T109" s="526"/>
      <c r="U109" s="527"/>
      <c r="V109" s="528"/>
      <c r="W109" s="494"/>
      <c r="X109" s="495"/>
      <c r="Y109" s="496"/>
      <c r="Z109" s="529"/>
      <c r="AA109" s="529"/>
      <c r="AB109" s="529"/>
      <c r="AC109" s="300"/>
      <c r="AD109" s="300"/>
      <c r="AE109" s="500" t="s">
        <v>227</v>
      </c>
      <c r="AF109" s="513">
        <f t="shared" si="100"/>
        <v>0</v>
      </c>
      <c r="AG109" s="513">
        <f t="shared" si="101"/>
        <v>0</v>
      </c>
      <c r="AH109" s="514">
        <f t="shared" si="102"/>
        <v>0</v>
      </c>
      <c r="AI109" s="503"/>
      <c r="AJ109" s="530"/>
      <c r="AK109" s="531">
        <v>1.5</v>
      </c>
      <c r="AL109" s="532"/>
      <c r="AM109" s="469">
        <f t="shared" ref="AM109:BA109" si="119">$I109*N109</f>
        <v>0</v>
      </c>
      <c r="AN109" s="469">
        <f t="shared" si="119"/>
        <v>0</v>
      </c>
      <c r="AO109" s="469">
        <f t="shared" si="119"/>
        <v>0</v>
      </c>
      <c r="AP109" s="469">
        <f t="shared" si="119"/>
        <v>0</v>
      </c>
      <c r="AQ109" s="469">
        <f t="shared" si="119"/>
        <v>0</v>
      </c>
      <c r="AR109" s="469">
        <f t="shared" si="119"/>
        <v>0</v>
      </c>
      <c r="AS109" s="469">
        <f t="shared" si="119"/>
        <v>0</v>
      </c>
      <c r="AT109" s="469">
        <f t="shared" si="119"/>
        <v>0</v>
      </c>
      <c r="AU109" s="469">
        <f t="shared" si="119"/>
        <v>0</v>
      </c>
      <c r="AV109" s="469">
        <f t="shared" si="119"/>
        <v>0</v>
      </c>
      <c r="AW109" s="469">
        <f t="shared" si="119"/>
        <v>0</v>
      </c>
      <c r="AX109" s="469">
        <f t="shared" si="119"/>
        <v>0</v>
      </c>
      <c r="AY109" s="469">
        <f t="shared" si="119"/>
        <v>0</v>
      </c>
      <c r="AZ109" s="469">
        <f t="shared" si="119"/>
        <v>0</v>
      </c>
      <c r="BA109" s="469">
        <f t="shared" si="119"/>
        <v>0</v>
      </c>
      <c r="BB109" s="300"/>
      <c r="BC109" s="300"/>
      <c r="BD109" s="300"/>
      <c r="BE109" s="300"/>
      <c r="BF109" s="300"/>
      <c r="BG109" s="300"/>
      <c r="BH109" s="300"/>
      <c r="BI109" s="300"/>
      <c r="BJ109" s="300"/>
      <c r="BK109" s="300"/>
      <c r="BL109" s="300"/>
    </row>
    <row r="110" ht="12.75" customHeight="1">
      <c r="A110" s="462"/>
      <c r="B110" s="641" t="s">
        <v>406</v>
      </c>
      <c r="C110" s="642" t="s">
        <v>407</v>
      </c>
      <c r="D110" s="518" t="s">
        <v>144</v>
      </c>
      <c r="E110" s="519" t="s">
        <v>361</v>
      </c>
      <c r="F110" s="383"/>
      <c r="G110" s="643" t="s">
        <v>408</v>
      </c>
      <c r="H110" s="644"/>
      <c r="I110" s="521">
        <v>1.0</v>
      </c>
      <c r="J110" s="516" t="s">
        <v>146</v>
      </c>
      <c r="K110" s="518"/>
      <c r="L110" s="522">
        <v>63.0</v>
      </c>
      <c r="M110" s="523">
        <v>254.62</v>
      </c>
      <c r="N110" s="524"/>
      <c r="O110" s="525"/>
      <c r="P110" s="487"/>
      <c r="Q110" s="488"/>
      <c r="R110" s="489"/>
      <c r="S110" s="490"/>
      <c r="T110" s="526"/>
      <c r="U110" s="527"/>
      <c r="V110" s="528"/>
      <c r="W110" s="494"/>
      <c r="X110" s="495"/>
      <c r="Y110" s="496"/>
      <c r="Z110" s="529"/>
      <c r="AA110" s="529"/>
      <c r="AB110" s="529"/>
      <c r="AC110" s="300"/>
      <c r="AD110" s="300"/>
      <c r="AE110" s="500" t="s">
        <v>227</v>
      </c>
      <c r="AF110" s="513">
        <f t="shared" si="100"/>
        <v>0</v>
      </c>
      <c r="AG110" s="513">
        <f t="shared" si="101"/>
        <v>0</v>
      </c>
      <c r="AH110" s="514">
        <f t="shared" si="102"/>
        <v>0</v>
      </c>
      <c r="AI110" s="503"/>
      <c r="AJ110" s="530"/>
      <c r="AK110" s="531">
        <v>1.9</v>
      </c>
      <c r="AL110" s="532"/>
      <c r="AM110" s="469"/>
      <c r="AN110" s="469"/>
      <c r="AO110" s="469"/>
      <c r="AP110" s="469"/>
      <c r="AQ110" s="469"/>
      <c r="AR110" s="469"/>
      <c r="AS110" s="469"/>
      <c r="AT110" s="469"/>
      <c r="AU110" s="469"/>
      <c r="AV110" s="469"/>
      <c r="AW110" s="469"/>
      <c r="AX110" s="469"/>
      <c r="AY110" s="469"/>
      <c r="AZ110" s="469"/>
      <c r="BA110" s="469"/>
      <c r="BB110" s="300"/>
      <c r="BC110" s="300"/>
      <c r="BD110" s="300"/>
      <c r="BE110" s="300"/>
      <c r="BF110" s="300"/>
      <c r="BG110" s="300"/>
      <c r="BH110" s="300"/>
      <c r="BI110" s="300"/>
      <c r="BJ110" s="300"/>
      <c r="BK110" s="300"/>
      <c r="BL110" s="300"/>
    </row>
    <row r="111" ht="12.75" customHeight="1">
      <c r="A111" s="462"/>
      <c r="B111" s="641" t="s">
        <v>409</v>
      </c>
      <c r="C111" s="642" t="s">
        <v>410</v>
      </c>
      <c r="D111" s="518" t="s">
        <v>144</v>
      </c>
      <c r="E111" s="519" t="s">
        <v>361</v>
      </c>
      <c r="F111" s="383"/>
      <c r="G111" s="643" t="s">
        <v>411</v>
      </c>
      <c r="H111" s="644"/>
      <c r="I111" s="521">
        <v>1.0</v>
      </c>
      <c r="J111" s="516" t="s">
        <v>146</v>
      </c>
      <c r="K111" s="518"/>
      <c r="L111" s="522">
        <v>62.0</v>
      </c>
      <c r="M111" s="523">
        <v>254.62</v>
      </c>
      <c r="N111" s="524"/>
      <c r="O111" s="525"/>
      <c r="P111" s="487"/>
      <c r="Q111" s="488"/>
      <c r="R111" s="489"/>
      <c r="S111" s="490"/>
      <c r="T111" s="526"/>
      <c r="U111" s="527"/>
      <c r="V111" s="528"/>
      <c r="W111" s="494"/>
      <c r="X111" s="495"/>
      <c r="Y111" s="496"/>
      <c r="Z111" s="529"/>
      <c r="AA111" s="529"/>
      <c r="AB111" s="529"/>
      <c r="AC111" s="300"/>
      <c r="AD111" s="300"/>
      <c r="AE111" s="500" t="s">
        <v>227</v>
      </c>
      <c r="AF111" s="513">
        <f t="shared" si="100"/>
        <v>0</v>
      </c>
      <c r="AG111" s="513">
        <f t="shared" si="101"/>
        <v>0</v>
      </c>
      <c r="AH111" s="514">
        <f t="shared" si="102"/>
        <v>0</v>
      </c>
      <c r="AI111" s="503"/>
      <c r="AJ111" s="530"/>
      <c r="AK111" s="531">
        <v>1.9</v>
      </c>
      <c r="AL111" s="532"/>
      <c r="AM111" s="469">
        <f t="shared" ref="AM111:BA111" si="120">$I111*N111</f>
        <v>0</v>
      </c>
      <c r="AN111" s="469">
        <f t="shared" si="120"/>
        <v>0</v>
      </c>
      <c r="AO111" s="469">
        <f t="shared" si="120"/>
        <v>0</v>
      </c>
      <c r="AP111" s="469">
        <f t="shared" si="120"/>
        <v>0</v>
      </c>
      <c r="AQ111" s="469">
        <f t="shared" si="120"/>
        <v>0</v>
      </c>
      <c r="AR111" s="469">
        <f t="shared" si="120"/>
        <v>0</v>
      </c>
      <c r="AS111" s="469">
        <f t="shared" si="120"/>
        <v>0</v>
      </c>
      <c r="AT111" s="469">
        <f t="shared" si="120"/>
        <v>0</v>
      </c>
      <c r="AU111" s="469">
        <f t="shared" si="120"/>
        <v>0</v>
      </c>
      <c r="AV111" s="469">
        <f t="shared" si="120"/>
        <v>0</v>
      </c>
      <c r="AW111" s="469">
        <f t="shared" si="120"/>
        <v>0</v>
      </c>
      <c r="AX111" s="469">
        <f t="shared" si="120"/>
        <v>0</v>
      </c>
      <c r="AY111" s="469">
        <f t="shared" si="120"/>
        <v>0</v>
      </c>
      <c r="AZ111" s="469">
        <f t="shared" si="120"/>
        <v>0</v>
      </c>
      <c r="BA111" s="469">
        <f t="shared" si="120"/>
        <v>0</v>
      </c>
      <c r="BB111" s="300"/>
      <c r="BC111" s="300"/>
      <c r="BD111" s="300"/>
      <c r="BE111" s="300"/>
      <c r="BF111" s="300"/>
      <c r="BG111" s="300"/>
      <c r="BH111" s="300"/>
      <c r="BI111" s="300"/>
      <c r="BJ111" s="300"/>
      <c r="BK111" s="300"/>
      <c r="BL111" s="300"/>
    </row>
    <row r="112" ht="12.75" customHeight="1">
      <c r="A112" s="405"/>
      <c r="B112" s="252"/>
      <c r="C112" s="406"/>
      <c r="D112" s="406"/>
      <c r="E112" s="407"/>
      <c r="F112" s="406"/>
      <c r="G112" s="406"/>
      <c r="H112" s="406"/>
      <c r="I112" s="408"/>
      <c r="J112" s="406"/>
      <c r="K112" s="406"/>
      <c r="L112" s="408"/>
      <c r="M112" s="451"/>
      <c r="N112" s="470" t="s">
        <v>159</v>
      </c>
      <c r="O112" s="298"/>
      <c r="P112" s="298"/>
      <c r="Q112" s="298"/>
      <c r="R112" s="298"/>
      <c r="S112" s="298"/>
      <c r="T112" s="298"/>
      <c r="U112" s="298"/>
      <c r="V112" s="298"/>
      <c r="W112" s="298"/>
      <c r="X112" s="298"/>
      <c r="Y112" s="299"/>
      <c r="Z112" s="529"/>
      <c r="AA112" s="529"/>
      <c r="AB112" s="529"/>
      <c r="AC112" s="443"/>
      <c r="AD112" s="443"/>
      <c r="AE112" s="429"/>
      <c r="AF112" s="429"/>
      <c r="AG112" s="429"/>
      <c r="AH112" s="428"/>
      <c r="AI112" s="429"/>
      <c r="AJ112" s="429"/>
      <c r="AK112" s="646"/>
      <c r="AL112" s="408"/>
      <c r="AM112" s="469"/>
      <c r="AN112" s="469"/>
      <c r="AO112" s="469"/>
      <c r="AP112" s="469"/>
      <c r="AQ112" s="469"/>
      <c r="AR112" s="469"/>
      <c r="AS112" s="469"/>
      <c r="AT112" s="469"/>
      <c r="AU112" s="469"/>
      <c r="AV112" s="469"/>
      <c r="AW112" s="469"/>
      <c r="AX112" s="469"/>
      <c r="AY112" s="469"/>
      <c r="AZ112" s="469"/>
      <c r="BA112" s="469"/>
      <c r="BB112" s="443"/>
      <c r="BC112" s="443"/>
      <c r="BD112" s="443"/>
      <c r="BE112" s="443"/>
      <c r="BF112" s="443"/>
      <c r="BG112" s="443"/>
      <c r="BH112" s="443"/>
      <c r="BI112" s="443"/>
      <c r="BJ112" s="443"/>
      <c r="BK112" s="443"/>
      <c r="BL112" s="443"/>
    </row>
    <row r="113" ht="24.75" customHeight="1">
      <c r="A113" s="462"/>
      <c r="B113" s="587" t="s">
        <v>412</v>
      </c>
      <c r="C113" s="464"/>
      <c r="D113" s="464"/>
      <c r="E113" s="464"/>
      <c r="F113" s="464"/>
      <c r="G113" s="464"/>
      <c r="H113" s="464"/>
      <c r="I113" s="464"/>
      <c r="J113" s="464"/>
      <c r="K113" s="464"/>
      <c r="L113" s="464"/>
      <c r="M113" s="465"/>
      <c r="N113" s="58" t="s">
        <v>30</v>
      </c>
      <c r="O113" s="59" t="s">
        <v>31</v>
      </c>
      <c r="P113" s="60" t="s">
        <v>32</v>
      </c>
      <c r="Q113" s="61" t="s">
        <v>33</v>
      </c>
      <c r="R113" s="62" t="s">
        <v>34</v>
      </c>
      <c r="S113" s="63" t="s">
        <v>35</v>
      </c>
      <c r="T113" s="64" t="s">
        <v>36</v>
      </c>
      <c r="U113" s="65" t="s">
        <v>37</v>
      </c>
      <c r="V113" s="66" t="s">
        <v>38</v>
      </c>
      <c r="W113" s="67" t="s">
        <v>39</v>
      </c>
      <c r="X113" s="68" t="s">
        <v>40</v>
      </c>
      <c r="Y113" s="69" t="s">
        <v>41</v>
      </c>
      <c r="Z113" s="529"/>
      <c r="AA113" s="529"/>
      <c r="AB113" s="529"/>
      <c r="AC113" s="443"/>
      <c r="AD113" s="443"/>
      <c r="AE113" s="461"/>
      <c r="AF113" s="455"/>
      <c r="AG113" s="455"/>
      <c r="AH113" s="456"/>
      <c r="AI113" s="457"/>
      <c r="AJ113" s="467"/>
      <c r="AK113" s="467"/>
      <c r="AL113" s="468"/>
      <c r="AM113" s="469"/>
      <c r="AN113" s="469"/>
      <c r="AO113" s="469"/>
      <c r="AP113" s="469"/>
      <c r="AQ113" s="469"/>
      <c r="AR113" s="469"/>
      <c r="AS113" s="469"/>
      <c r="AT113" s="469"/>
      <c r="AU113" s="469"/>
      <c r="AV113" s="469"/>
      <c r="AW113" s="469"/>
      <c r="AX113" s="469"/>
      <c r="AY113" s="469"/>
      <c r="AZ113" s="469"/>
      <c r="BA113" s="469"/>
      <c r="BB113" s="362"/>
      <c r="BC113" s="362"/>
      <c r="BD113" s="362"/>
      <c r="BE113" s="362"/>
      <c r="BF113" s="362"/>
      <c r="BG113" s="362"/>
      <c r="BH113" s="362"/>
      <c r="BI113" s="362"/>
      <c r="BJ113" s="362"/>
      <c r="BK113" s="362"/>
      <c r="BL113" s="362"/>
    </row>
    <row r="114" ht="22.5" customHeight="1">
      <c r="A114" s="462"/>
      <c r="B114" s="589" t="s">
        <v>159</v>
      </c>
      <c r="C114" s="298"/>
      <c r="D114" s="298"/>
      <c r="E114" s="298"/>
      <c r="F114" s="298"/>
      <c r="G114" s="298"/>
      <c r="H114" s="298"/>
      <c r="I114" s="298"/>
      <c r="J114" s="298"/>
      <c r="K114" s="298"/>
      <c r="L114" s="298"/>
      <c r="M114" s="299"/>
      <c r="N114" s="77" t="s">
        <v>45</v>
      </c>
      <c r="O114" s="78" t="s">
        <v>46</v>
      </c>
      <c r="P114" s="79" t="s">
        <v>47</v>
      </c>
      <c r="Q114" s="80" t="s">
        <v>48</v>
      </c>
      <c r="R114" s="81" t="s">
        <v>49</v>
      </c>
      <c r="S114" s="82" t="s">
        <v>50</v>
      </c>
      <c r="T114" s="83" t="s">
        <v>51</v>
      </c>
      <c r="U114" s="84" t="s">
        <v>52</v>
      </c>
      <c r="V114" s="85" t="s">
        <v>53</v>
      </c>
      <c r="W114" s="86" t="s">
        <v>54</v>
      </c>
      <c r="X114" s="87" t="s">
        <v>55</v>
      </c>
      <c r="Y114" s="88" t="s">
        <v>56</v>
      </c>
      <c r="Z114" s="529"/>
      <c r="AA114" s="529"/>
      <c r="AB114" s="529"/>
      <c r="AC114" s="443"/>
      <c r="AD114" s="443"/>
      <c r="AE114" s="461"/>
      <c r="AF114" s="473" t="s">
        <v>142</v>
      </c>
      <c r="AG114" s="473" t="s">
        <v>142</v>
      </c>
      <c r="AH114" s="474" t="s">
        <v>24</v>
      </c>
      <c r="AI114" s="475"/>
      <c r="AJ114" s="476" t="s">
        <v>220</v>
      </c>
      <c r="AK114" s="476" t="s">
        <v>222</v>
      </c>
      <c r="AL114" s="468"/>
      <c r="AM114" s="469"/>
      <c r="AN114" s="469"/>
      <c r="AO114" s="469"/>
      <c r="AP114" s="469"/>
      <c r="AQ114" s="469"/>
      <c r="AR114" s="469"/>
      <c r="AS114" s="469"/>
      <c r="AT114" s="469"/>
      <c r="AU114" s="469"/>
      <c r="AV114" s="469"/>
      <c r="AW114" s="469"/>
      <c r="AX114" s="469"/>
      <c r="AY114" s="469"/>
      <c r="AZ114" s="469"/>
      <c r="BA114" s="469"/>
      <c r="BB114" s="362"/>
      <c r="BC114" s="362"/>
      <c r="BD114" s="362"/>
      <c r="BE114" s="362"/>
      <c r="BF114" s="362"/>
      <c r="BG114" s="362"/>
      <c r="BH114" s="362"/>
      <c r="BI114" s="362"/>
      <c r="BJ114" s="362"/>
      <c r="BK114" s="362"/>
      <c r="BL114" s="362"/>
    </row>
    <row r="115" ht="27.75" customHeight="1">
      <c r="A115" s="611"/>
      <c r="B115" s="612"/>
      <c r="C115" s="613"/>
      <c r="D115" s="647" t="s">
        <v>144</v>
      </c>
      <c r="E115" s="615" t="s">
        <v>413</v>
      </c>
      <c r="F115" s="616"/>
      <c r="G115" s="616"/>
      <c r="H115" s="617"/>
      <c r="I115" s="618">
        <v>19.0</v>
      </c>
      <c r="J115" s="614" t="s">
        <v>151</v>
      </c>
      <c r="K115" s="619" t="s">
        <v>318</v>
      </c>
      <c r="L115" s="617"/>
      <c r="M115" s="620">
        <v>2767.68</v>
      </c>
      <c r="N115" s="621"/>
      <c r="O115" s="622"/>
      <c r="P115" s="623"/>
      <c r="Q115" s="624"/>
      <c r="R115" s="625"/>
      <c r="S115" s="626"/>
      <c r="T115" s="526"/>
      <c r="U115" s="627"/>
      <c r="V115" s="628"/>
      <c r="W115" s="629"/>
      <c r="X115" s="630"/>
      <c r="Y115" s="631"/>
      <c r="Z115" s="632"/>
      <c r="AA115" s="632"/>
      <c r="AB115" s="632"/>
      <c r="AC115" s="633"/>
      <c r="AD115" s="633"/>
      <c r="AE115" s="461"/>
      <c r="AF115" s="635">
        <f t="shared" ref="AF115:AF134" si="122">SUM(N115:Y115)</f>
        <v>0</v>
      </c>
      <c r="AG115" s="635">
        <f t="shared" ref="AG115:AG134" si="123">AF115*I115</f>
        <v>0</v>
      </c>
      <c r="AH115" s="636">
        <f t="shared" ref="AH115:AH134" si="124">SUM(N115:Y115)*M115</f>
        <v>0</v>
      </c>
      <c r="AI115" s="637"/>
      <c r="AJ115" s="638"/>
      <c r="AK115" s="639">
        <v>20.0</v>
      </c>
      <c r="AL115" s="640"/>
      <c r="AM115" s="469">
        <f t="shared" ref="AM115:BA115" si="121">$I115*N115</f>
        <v>0</v>
      </c>
      <c r="AN115" s="469">
        <f t="shared" si="121"/>
        <v>0</v>
      </c>
      <c r="AO115" s="469">
        <f t="shared" si="121"/>
        <v>0</v>
      </c>
      <c r="AP115" s="469">
        <f t="shared" si="121"/>
        <v>0</v>
      </c>
      <c r="AQ115" s="469">
        <f t="shared" si="121"/>
        <v>0</v>
      </c>
      <c r="AR115" s="469">
        <f t="shared" si="121"/>
        <v>0</v>
      </c>
      <c r="AS115" s="469">
        <f t="shared" si="121"/>
        <v>0</v>
      </c>
      <c r="AT115" s="469">
        <f t="shared" si="121"/>
        <v>0</v>
      </c>
      <c r="AU115" s="469">
        <f t="shared" si="121"/>
        <v>0</v>
      </c>
      <c r="AV115" s="469">
        <f t="shared" si="121"/>
        <v>0</v>
      </c>
      <c r="AW115" s="469">
        <f t="shared" si="121"/>
        <v>0</v>
      </c>
      <c r="AX115" s="469">
        <f t="shared" si="121"/>
        <v>0</v>
      </c>
      <c r="AY115" s="469">
        <f t="shared" si="121"/>
        <v>0</v>
      </c>
      <c r="AZ115" s="469">
        <f t="shared" si="121"/>
        <v>0</v>
      </c>
      <c r="BA115" s="469">
        <f t="shared" si="121"/>
        <v>0</v>
      </c>
      <c r="BB115" s="633"/>
      <c r="BC115" s="300"/>
      <c r="BD115" s="300"/>
      <c r="BE115" s="300"/>
      <c r="BF115" s="300"/>
      <c r="BG115" s="300"/>
      <c r="BH115" s="300"/>
      <c r="BI115" s="300"/>
      <c r="BJ115" s="300"/>
      <c r="BK115" s="300"/>
      <c r="BL115" s="300"/>
    </row>
    <row r="116" ht="12.0" customHeight="1">
      <c r="A116" s="462"/>
      <c r="B116" s="641" t="s">
        <v>344</v>
      </c>
      <c r="C116" s="642" t="s">
        <v>414</v>
      </c>
      <c r="D116" s="518" t="s">
        <v>144</v>
      </c>
      <c r="E116" s="519" t="s">
        <v>361</v>
      </c>
      <c r="F116" s="383"/>
      <c r="G116" s="648" t="s">
        <v>362</v>
      </c>
      <c r="H116" s="518"/>
      <c r="I116" s="521">
        <v>1.0</v>
      </c>
      <c r="J116" s="516" t="s">
        <v>151</v>
      </c>
      <c r="K116" s="518"/>
      <c r="L116" s="522">
        <v>27.0</v>
      </c>
      <c r="M116" s="523">
        <v>117.9</v>
      </c>
      <c r="N116" s="524"/>
      <c r="O116" s="525"/>
      <c r="P116" s="487"/>
      <c r="Q116" s="488"/>
      <c r="R116" s="489"/>
      <c r="S116" s="490"/>
      <c r="T116" s="645"/>
      <c r="U116" s="527"/>
      <c r="V116" s="528"/>
      <c r="W116" s="494"/>
      <c r="X116" s="495"/>
      <c r="Y116" s="496"/>
      <c r="Z116" s="529"/>
      <c r="AA116" s="529"/>
      <c r="AB116" s="529"/>
      <c r="AC116" s="300"/>
      <c r="AD116" s="300"/>
      <c r="AE116" s="461"/>
      <c r="AF116" s="513">
        <f t="shared" si="122"/>
        <v>0</v>
      </c>
      <c r="AG116" s="513">
        <f t="shared" si="123"/>
        <v>0</v>
      </c>
      <c r="AH116" s="514">
        <f t="shared" si="124"/>
        <v>0</v>
      </c>
      <c r="AI116" s="503"/>
      <c r="AJ116" s="530"/>
      <c r="AK116" s="531">
        <v>0.5</v>
      </c>
      <c r="AL116" s="532"/>
      <c r="AM116" s="469">
        <f t="shared" ref="AM116:BA116" si="125">$I116*N116</f>
        <v>0</v>
      </c>
      <c r="AN116" s="469">
        <f t="shared" si="125"/>
        <v>0</v>
      </c>
      <c r="AO116" s="469">
        <f t="shared" si="125"/>
        <v>0</v>
      </c>
      <c r="AP116" s="469">
        <f t="shared" si="125"/>
        <v>0</v>
      </c>
      <c r="AQ116" s="469">
        <f t="shared" si="125"/>
        <v>0</v>
      </c>
      <c r="AR116" s="469">
        <f t="shared" si="125"/>
        <v>0</v>
      </c>
      <c r="AS116" s="469">
        <f t="shared" si="125"/>
        <v>0</v>
      </c>
      <c r="AT116" s="469">
        <f t="shared" si="125"/>
        <v>0</v>
      </c>
      <c r="AU116" s="469">
        <f t="shared" si="125"/>
        <v>0</v>
      </c>
      <c r="AV116" s="469">
        <f t="shared" si="125"/>
        <v>0</v>
      </c>
      <c r="AW116" s="469">
        <f t="shared" si="125"/>
        <v>0</v>
      </c>
      <c r="AX116" s="469">
        <f t="shared" si="125"/>
        <v>0</v>
      </c>
      <c r="AY116" s="469">
        <f t="shared" si="125"/>
        <v>0</v>
      </c>
      <c r="AZ116" s="469">
        <f t="shared" si="125"/>
        <v>0</v>
      </c>
      <c r="BA116" s="469">
        <f t="shared" si="125"/>
        <v>0</v>
      </c>
      <c r="BB116" s="300"/>
      <c r="BC116" s="300"/>
      <c r="BD116" s="300"/>
      <c r="BE116" s="300"/>
      <c r="BF116" s="300"/>
      <c r="BG116" s="300"/>
      <c r="BH116" s="300"/>
      <c r="BI116" s="300"/>
      <c r="BJ116" s="300"/>
      <c r="BK116" s="300"/>
      <c r="BL116" s="300"/>
    </row>
    <row r="117" ht="12.0" customHeight="1">
      <c r="A117" s="462"/>
      <c r="B117" s="641" t="s">
        <v>342</v>
      </c>
      <c r="C117" s="642" t="s">
        <v>415</v>
      </c>
      <c r="D117" s="518" t="s">
        <v>144</v>
      </c>
      <c r="E117" s="519" t="s">
        <v>361</v>
      </c>
      <c r="F117" s="383"/>
      <c r="G117" s="648" t="s">
        <v>364</v>
      </c>
      <c r="H117" s="518"/>
      <c r="I117" s="521">
        <v>1.0</v>
      </c>
      <c r="J117" s="516" t="s">
        <v>151</v>
      </c>
      <c r="K117" s="518"/>
      <c r="L117" s="522">
        <v>22.0</v>
      </c>
      <c r="M117" s="523">
        <v>117.9</v>
      </c>
      <c r="N117" s="524"/>
      <c r="O117" s="525"/>
      <c r="P117" s="487"/>
      <c r="Q117" s="488"/>
      <c r="R117" s="489"/>
      <c r="S117" s="490"/>
      <c r="T117" s="526"/>
      <c r="U117" s="527"/>
      <c r="V117" s="528"/>
      <c r="W117" s="494"/>
      <c r="X117" s="495"/>
      <c r="Y117" s="496"/>
      <c r="Z117" s="529"/>
      <c r="AA117" s="529"/>
      <c r="AB117" s="529"/>
      <c r="AC117" s="300"/>
      <c r="AD117" s="300"/>
      <c r="AE117" s="461"/>
      <c r="AF117" s="513">
        <f t="shared" si="122"/>
        <v>0</v>
      </c>
      <c r="AG117" s="513">
        <f t="shared" si="123"/>
        <v>0</v>
      </c>
      <c r="AH117" s="514">
        <f t="shared" si="124"/>
        <v>0</v>
      </c>
      <c r="AI117" s="503"/>
      <c r="AJ117" s="530"/>
      <c r="AK117" s="531">
        <v>0.5</v>
      </c>
      <c r="AL117" s="532"/>
      <c r="AM117" s="469">
        <f t="shared" ref="AM117:BA117" si="126">$I117*N117</f>
        <v>0</v>
      </c>
      <c r="AN117" s="469">
        <f t="shared" si="126"/>
        <v>0</v>
      </c>
      <c r="AO117" s="469">
        <f t="shared" si="126"/>
        <v>0</v>
      </c>
      <c r="AP117" s="469">
        <f t="shared" si="126"/>
        <v>0</v>
      </c>
      <c r="AQ117" s="469">
        <f t="shared" si="126"/>
        <v>0</v>
      </c>
      <c r="AR117" s="469">
        <f t="shared" si="126"/>
        <v>0</v>
      </c>
      <c r="AS117" s="469">
        <f t="shared" si="126"/>
        <v>0</v>
      </c>
      <c r="AT117" s="469">
        <f t="shared" si="126"/>
        <v>0</v>
      </c>
      <c r="AU117" s="469">
        <f t="shared" si="126"/>
        <v>0</v>
      </c>
      <c r="AV117" s="469">
        <f t="shared" si="126"/>
        <v>0</v>
      </c>
      <c r="AW117" s="469">
        <f t="shared" si="126"/>
        <v>0</v>
      </c>
      <c r="AX117" s="469">
        <f t="shared" si="126"/>
        <v>0</v>
      </c>
      <c r="AY117" s="469">
        <f t="shared" si="126"/>
        <v>0</v>
      </c>
      <c r="AZ117" s="469">
        <f t="shared" si="126"/>
        <v>0</v>
      </c>
      <c r="BA117" s="469">
        <f t="shared" si="126"/>
        <v>0</v>
      </c>
      <c r="BB117" s="300"/>
      <c r="BC117" s="300"/>
      <c r="BD117" s="300"/>
      <c r="BE117" s="300"/>
      <c r="BF117" s="300"/>
      <c r="BG117" s="300"/>
      <c r="BH117" s="300"/>
      <c r="BI117" s="300"/>
      <c r="BJ117" s="300"/>
      <c r="BK117" s="300"/>
      <c r="BL117" s="300"/>
    </row>
    <row r="118" ht="12.0" customHeight="1">
      <c r="A118" s="462"/>
      <c r="B118" s="641" t="s">
        <v>340</v>
      </c>
      <c r="C118" s="642" t="s">
        <v>416</v>
      </c>
      <c r="D118" s="518" t="s">
        <v>144</v>
      </c>
      <c r="E118" s="519" t="s">
        <v>361</v>
      </c>
      <c r="F118" s="383"/>
      <c r="G118" s="648" t="s">
        <v>366</v>
      </c>
      <c r="H118" s="518"/>
      <c r="I118" s="521">
        <v>1.0</v>
      </c>
      <c r="J118" s="516" t="s">
        <v>151</v>
      </c>
      <c r="K118" s="518"/>
      <c r="L118" s="522">
        <v>32.0</v>
      </c>
      <c r="M118" s="523">
        <v>121.5</v>
      </c>
      <c r="N118" s="524"/>
      <c r="O118" s="525"/>
      <c r="P118" s="487"/>
      <c r="Q118" s="488"/>
      <c r="R118" s="489"/>
      <c r="S118" s="490"/>
      <c r="T118" s="526"/>
      <c r="U118" s="527"/>
      <c r="V118" s="528"/>
      <c r="W118" s="494"/>
      <c r="X118" s="495"/>
      <c r="Y118" s="496"/>
      <c r="Z118" s="529"/>
      <c r="AA118" s="529"/>
      <c r="AB118" s="529"/>
      <c r="AC118" s="300"/>
      <c r="AD118" s="300"/>
      <c r="AE118" s="461"/>
      <c r="AF118" s="513">
        <f t="shared" si="122"/>
        <v>0</v>
      </c>
      <c r="AG118" s="513">
        <f t="shared" si="123"/>
        <v>0</v>
      </c>
      <c r="AH118" s="514">
        <f t="shared" si="124"/>
        <v>0</v>
      </c>
      <c r="AI118" s="503"/>
      <c r="AJ118" s="530"/>
      <c r="AK118" s="531">
        <v>0.5</v>
      </c>
      <c r="AL118" s="532"/>
      <c r="AM118" s="469">
        <f t="shared" ref="AM118:BA118" si="127">$I118*N118</f>
        <v>0</v>
      </c>
      <c r="AN118" s="469">
        <f t="shared" si="127"/>
        <v>0</v>
      </c>
      <c r="AO118" s="469">
        <f t="shared" si="127"/>
        <v>0</v>
      </c>
      <c r="AP118" s="469">
        <f t="shared" si="127"/>
        <v>0</v>
      </c>
      <c r="AQ118" s="469">
        <f t="shared" si="127"/>
        <v>0</v>
      </c>
      <c r="AR118" s="469">
        <f t="shared" si="127"/>
        <v>0</v>
      </c>
      <c r="AS118" s="469">
        <f t="shared" si="127"/>
        <v>0</v>
      </c>
      <c r="AT118" s="469">
        <f t="shared" si="127"/>
        <v>0</v>
      </c>
      <c r="AU118" s="469">
        <f t="shared" si="127"/>
        <v>0</v>
      </c>
      <c r="AV118" s="469">
        <f t="shared" si="127"/>
        <v>0</v>
      </c>
      <c r="AW118" s="469">
        <f t="shared" si="127"/>
        <v>0</v>
      </c>
      <c r="AX118" s="469">
        <f t="shared" si="127"/>
        <v>0</v>
      </c>
      <c r="AY118" s="469">
        <f t="shared" si="127"/>
        <v>0</v>
      </c>
      <c r="AZ118" s="469">
        <f t="shared" si="127"/>
        <v>0</v>
      </c>
      <c r="BA118" s="469">
        <f t="shared" si="127"/>
        <v>0</v>
      </c>
      <c r="BB118" s="300"/>
      <c r="BC118" s="300"/>
      <c r="BD118" s="300"/>
      <c r="BE118" s="300"/>
      <c r="BF118" s="300"/>
      <c r="BG118" s="300"/>
      <c r="BH118" s="300"/>
      <c r="BI118" s="300"/>
      <c r="BJ118" s="300"/>
      <c r="BK118" s="300"/>
      <c r="BL118" s="300"/>
    </row>
    <row r="119" ht="12.0" customHeight="1">
      <c r="A119" s="462"/>
      <c r="B119" s="641" t="s">
        <v>334</v>
      </c>
      <c r="C119" s="642" t="s">
        <v>417</v>
      </c>
      <c r="D119" s="518" t="s">
        <v>144</v>
      </c>
      <c r="E119" s="519" t="s">
        <v>361</v>
      </c>
      <c r="F119" s="383"/>
      <c r="G119" s="648" t="s">
        <v>368</v>
      </c>
      <c r="H119" s="518"/>
      <c r="I119" s="521">
        <v>1.0</v>
      </c>
      <c r="J119" s="516" t="s">
        <v>151</v>
      </c>
      <c r="K119" s="518"/>
      <c r="L119" s="522">
        <v>28.0</v>
      </c>
      <c r="M119" s="523">
        <v>125.05499999999999</v>
      </c>
      <c r="N119" s="524"/>
      <c r="O119" s="525"/>
      <c r="P119" s="487"/>
      <c r="Q119" s="488"/>
      <c r="R119" s="489"/>
      <c r="S119" s="490"/>
      <c r="T119" s="526"/>
      <c r="U119" s="527"/>
      <c r="V119" s="528"/>
      <c r="W119" s="494"/>
      <c r="X119" s="495"/>
      <c r="Y119" s="496"/>
      <c r="Z119" s="529"/>
      <c r="AA119" s="529"/>
      <c r="AB119" s="529"/>
      <c r="AC119" s="300"/>
      <c r="AD119" s="300"/>
      <c r="AE119" s="461"/>
      <c r="AF119" s="513">
        <f t="shared" si="122"/>
        <v>0</v>
      </c>
      <c r="AG119" s="513">
        <f t="shared" si="123"/>
        <v>0</v>
      </c>
      <c r="AH119" s="514">
        <f t="shared" si="124"/>
        <v>0</v>
      </c>
      <c r="AI119" s="503"/>
      <c r="AJ119" s="530"/>
      <c r="AK119" s="531">
        <v>0.5</v>
      </c>
      <c r="AL119" s="532"/>
      <c r="AM119" s="469">
        <f t="shared" ref="AM119:BA119" si="128">$I119*N119</f>
        <v>0</v>
      </c>
      <c r="AN119" s="469">
        <f t="shared" si="128"/>
        <v>0</v>
      </c>
      <c r="AO119" s="469">
        <f t="shared" si="128"/>
        <v>0</v>
      </c>
      <c r="AP119" s="469">
        <f t="shared" si="128"/>
        <v>0</v>
      </c>
      <c r="AQ119" s="469">
        <f t="shared" si="128"/>
        <v>0</v>
      </c>
      <c r="AR119" s="469">
        <f t="shared" si="128"/>
        <v>0</v>
      </c>
      <c r="AS119" s="469">
        <f t="shared" si="128"/>
        <v>0</v>
      </c>
      <c r="AT119" s="469">
        <f t="shared" si="128"/>
        <v>0</v>
      </c>
      <c r="AU119" s="469">
        <f t="shared" si="128"/>
        <v>0</v>
      </c>
      <c r="AV119" s="469">
        <f t="shared" si="128"/>
        <v>0</v>
      </c>
      <c r="AW119" s="469">
        <f t="shared" si="128"/>
        <v>0</v>
      </c>
      <c r="AX119" s="469">
        <f t="shared" si="128"/>
        <v>0</v>
      </c>
      <c r="AY119" s="469">
        <f t="shared" si="128"/>
        <v>0</v>
      </c>
      <c r="AZ119" s="469">
        <f t="shared" si="128"/>
        <v>0</v>
      </c>
      <c r="BA119" s="469">
        <f t="shared" si="128"/>
        <v>0</v>
      </c>
      <c r="BB119" s="300"/>
      <c r="BC119" s="300"/>
      <c r="BD119" s="300"/>
      <c r="BE119" s="300"/>
      <c r="BF119" s="300"/>
      <c r="BG119" s="300"/>
      <c r="BH119" s="300"/>
      <c r="BI119" s="300"/>
      <c r="BJ119" s="300"/>
      <c r="BK119" s="300"/>
      <c r="BL119" s="300"/>
    </row>
    <row r="120" ht="12.0" customHeight="1">
      <c r="A120" s="462"/>
      <c r="B120" s="641" t="s">
        <v>336</v>
      </c>
      <c r="C120" s="642" t="s">
        <v>418</v>
      </c>
      <c r="D120" s="518" t="s">
        <v>144</v>
      </c>
      <c r="E120" s="519" t="s">
        <v>361</v>
      </c>
      <c r="F120" s="383"/>
      <c r="G120" s="648" t="s">
        <v>370</v>
      </c>
      <c r="H120" s="518"/>
      <c r="I120" s="521">
        <v>1.0</v>
      </c>
      <c r="J120" s="516" t="s">
        <v>151</v>
      </c>
      <c r="K120" s="518"/>
      <c r="L120" s="522">
        <v>42.0</v>
      </c>
      <c r="M120" s="523">
        <v>160.371</v>
      </c>
      <c r="N120" s="524"/>
      <c r="O120" s="525"/>
      <c r="P120" s="487"/>
      <c r="Q120" s="488"/>
      <c r="R120" s="489"/>
      <c r="S120" s="490"/>
      <c r="T120" s="526"/>
      <c r="U120" s="527"/>
      <c r="V120" s="528"/>
      <c r="W120" s="494"/>
      <c r="X120" s="495"/>
      <c r="Y120" s="496"/>
      <c r="Z120" s="529"/>
      <c r="AA120" s="529"/>
      <c r="AB120" s="529"/>
      <c r="AC120" s="300"/>
      <c r="AD120" s="300"/>
      <c r="AE120" s="461"/>
      <c r="AF120" s="513">
        <f t="shared" si="122"/>
        <v>0</v>
      </c>
      <c r="AG120" s="513">
        <f t="shared" si="123"/>
        <v>0</v>
      </c>
      <c r="AH120" s="514">
        <f t="shared" si="124"/>
        <v>0</v>
      </c>
      <c r="AI120" s="503"/>
      <c r="AJ120" s="530"/>
      <c r="AK120" s="531">
        <v>1.0</v>
      </c>
      <c r="AL120" s="532"/>
      <c r="AM120" s="469">
        <f t="shared" ref="AM120:BA120" si="129">$I120*N120</f>
        <v>0</v>
      </c>
      <c r="AN120" s="469">
        <f t="shared" si="129"/>
        <v>0</v>
      </c>
      <c r="AO120" s="469">
        <f t="shared" si="129"/>
        <v>0</v>
      </c>
      <c r="AP120" s="469">
        <f t="shared" si="129"/>
        <v>0</v>
      </c>
      <c r="AQ120" s="469">
        <f t="shared" si="129"/>
        <v>0</v>
      </c>
      <c r="AR120" s="469">
        <f t="shared" si="129"/>
        <v>0</v>
      </c>
      <c r="AS120" s="469">
        <f t="shared" si="129"/>
        <v>0</v>
      </c>
      <c r="AT120" s="469">
        <f t="shared" si="129"/>
        <v>0</v>
      </c>
      <c r="AU120" s="469">
        <f t="shared" si="129"/>
        <v>0</v>
      </c>
      <c r="AV120" s="469">
        <f t="shared" si="129"/>
        <v>0</v>
      </c>
      <c r="AW120" s="469">
        <f t="shared" si="129"/>
        <v>0</v>
      </c>
      <c r="AX120" s="469">
        <f t="shared" si="129"/>
        <v>0</v>
      </c>
      <c r="AY120" s="469">
        <f t="shared" si="129"/>
        <v>0</v>
      </c>
      <c r="AZ120" s="469">
        <f t="shared" si="129"/>
        <v>0</v>
      </c>
      <c r="BA120" s="469">
        <f t="shared" si="129"/>
        <v>0</v>
      </c>
      <c r="BB120" s="300"/>
      <c r="BC120" s="300"/>
      <c r="BD120" s="300"/>
      <c r="BE120" s="300"/>
      <c r="BF120" s="300"/>
      <c r="BG120" s="300"/>
      <c r="BH120" s="300"/>
      <c r="BI120" s="300"/>
      <c r="BJ120" s="300"/>
      <c r="BK120" s="300"/>
      <c r="BL120" s="300"/>
    </row>
    <row r="121" ht="12.0" customHeight="1">
      <c r="A121" s="462"/>
      <c r="B121" s="641" t="s">
        <v>338</v>
      </c>
      <c r="C121" s="642" t="s">
        <v>419</v>
      </c>
      <c r="D121" s="518" t="s">
        <v>144</v>
      </c>
      <c r="E121" s="519" t="s">
        <v>361</v>
      </c>
      <c r="F121" s="383"/>
      <c r="G121" s="648" t="s">
        <v>372</v>
      </c>
      <c r="H121" s="518"/>
      <c r="I121" s="521">
        <v>1.0</v>
      </c>
      <c r="J121" s="516" t="s">
        <v>151</v>
      </c>
      <c r="K121" s="518"/>
      <c r="L121" s="522">
        <v>42.0</v>
      </c>
      <c r="M121" s="523">
        <v>160.371</v>
      </c>
      <c r="N121" s="524"/>
      <c r="O121" s="525"/>
      <c r="P121" s="487"/>
      <c r="Q121" s="488"/>
      <c r="R121" s="489"/>
      <c r="S121" s="490"/>
      <c r="T121" s="526"/>
      <c r="U121" s="527"/>
      <c r="V121" s="528"/>
      <c r="W121" s="494"/>
      <c r="X121" s="495"/>
      <c r="Y121" s="496"/>
      <c r="Z121" s="529"/>
      <c r="AA121" s="529"/>
      <c r="AB121" s="529"/>
      <c r="AC121" s="300"/>
      <c r="AD121" s="300"/>
      <c r="AE121" s="461"/>
      <c r="AF121" s="513">
        <f t="shared" si="122"/>
        <v>0</v>
      </c>
      <c r="AG121" s="513">
        <f t="shared" si="123"/>
        <v>0</v>
      </c>
      <c r="AH121" s="514">
        <f t="shared" si="124"/>
        <v>0</v>
      </c>
      <c r="AI121" s="503"/>
      <c r="AJ121" s="530"/>
      <c r="AK121" s="531">
        <v>1.0</v>
      </c>
      <c r="AL121" s="532"/>
      <c r="AM121" s="469">
        <f t="shared" ref="AM121:BA121" si="130">$I121*N121</f>
        <v>0</v>
      </c>
      <c r="AN121" s="469">
        <f t="shared" si="130"/>
        <v>0</v>
      </c>
      <c r="AO121" s="469">
        <f t="shared" si="130"/>
        <v>0</v>
      </c>
      <c r="AP121" s="469">
        <f t="shared" si="130"/>
        <v>0</v>
      </c>
      <c r="AQ121" s="469">
        <f t="shared" si="130"/>
        <v>0</v>
      </c>
      <c r="AR121" s="469">
        <f t="shared" si="130"/>
        <v>0</v>
      </c>
      <c r="AS121" s="469">
        <f t="shared" si="130"/>
        <v>0</v>
      </c>
      <c r="AT121" s="469">
        <f t="shared" si="130"/>
        <v>0</v>
      </c>
      <c r="AU121" s="469">
        <f t="shared" si="130"/>
        <v>0</v>
      </c>
      <c r="AV121" s="469">
        <f t="shared" si="130"/>
        <v>0</v>
      </c>
      <c r="AW121" s="469">
        <f t="shared" si="130"/>
        <v>0</v>
      </c>
      <c r="AX121" s="469">
        <f t="shared" si="130"/>
        <v>0</v>
      </c>
      <c r="AY121" s="469">
        <f t="shared" si="130"/>
        <v>0</v>
      </c>
      <c r="AZ121" s="469">
        <f t="shared" si="130"/>
        <v>0</v>
      </c>
      <c r="BA121" s="469">
        <f t="shared" si="130"/>
        <v>0</v>
      </c>
      <c r="BB121" s="300"/>
      <c r="BC121" s="300"/>
      <c r="BD121" s="300"/>
      <c r="BE121" s="300"/>
      <c r="BF121" s="300"/>
      <c r="BG121" s="300"/>
      <c r="BH121" s="300"/>
      <c r="BI121" s="300"/>
      <c r="BJ121" s="300"/>
      <c r="BK121" s="300"/>
      <c r="BL121" s="300"/>
    </row>
    <row r="122" ht="12.0" customHeight="1">
      <c r="A122" s="462"/>
      <c r="B122" s="641" t="s">
        <v>420</v>
      </c>
      <c r="C122" s="642" t="s">
        <v>421</v>
      </c>
      <c r="D122" s="518" t="s">
        <v>144</v>
      </c>
      <c r="E122" s="519" t="s">
        <v>361</v>
      </c>
      <c r="F122" s="383"/>
      <c r="G122" s="648" t="s">
        <v>375</v>
      </c>
      <c r="H122" s="518"/>
      <c r="I122" s="521">
        <v>1.0</v>
      </c>
      <c r="J122" s="516" t="s">
        <v>151</v>
      </c>
      <c r="K122" s="518"/>
      <c r="L122" s="522">
        <v>54.0</v>
      </c>
      <c r="M122" s="523">
        <v>210.06</v>
      </c>
      <c r="N122" s="524"/>
      <c r="O122" s="525"/>
      <c r="P122" s="487"/>
      <c r="Q122" s="488"/>
      <c r="R122" s="489"/>
      <c r="S122" s="490"/>
      <c r="T122" s="526"/>
      <c r="U122" s="527"/>
      <c r="V122" s="528"/>
      <c r="W122" s="494"/>
      <c r="X122" s="495"/>
      <c r="Y122" s="496"/>
      <c r="Z122" s="529"/>
      <c r="AA122" s="529"/>
      <c r="AB122" s="529"/>
      <c r="AC122" s="300"/>
      <c r="AD122" s="300"/>
      <c r="AE122" s="461"/>
      <c r="AF122" s="513">
        <f t="shared" si="122"/>
        <v>0</v>
      </c>
      <c r="AG122" s="513">
        <f t="shared" si="123"/>
        <v>0</v>
      </c>
      <c r="AH122" s="514">
        <f t="shared" si="124"/>
        <v>0</v>
      </c>
      <c r="AI122" s="503"/>
      <c r="AJ122" s="530"/>
      <c r="AK122" s="531">
        <v>1.3</v>
      </c>
      <c r="AL122" s="532"/>
      <c r="AM122" s="469">
        <f t="shared" ref="AM122:BA122" si="131">$I122*N122</f>
        <v>0</v>
      </c>
      <c r="AN122" s="469">
        <f t="shared" si="131"/>
        <v>0</v>
      </c>
      <c r="AO122" s="469">
        <f t="shared" si="131"/>
        <v>0</v>
      </c>
      <c r="AP122" s="469">
        <f t="shared" si="131"/>
        <v>0</v>
      </c>
      <c r="AQ122" s="469">
        <f t="shared" si="131"/>
        <v>0</v>
      </c>
      <c r="AR122" s="469">
        <f t="shared" si="131"/>
        <v>0</v>
      </c>
      <c r="AS122" s="469">
        <f t="shared" si="131"/>
        <v>0</v>
      </c>
      <c r="AT122" s="469">
        <f t="shared" si="131"/>
        <v>0</v>
      </c>
      <c r="AU122" s="469">
        <f t="shared" si="131"/>
        <v>0</v>
      </c>
      <c r="AV122" s="469">
        <f t="shared" si="131"/>
        <v>0</v>
      </c>
      <c r="AW122" s="469">
        <f t="shared" si="131"/>
        <v>0</v>
      </c>
      <c r="AX122" s="469">
        <f t="shared" si="131"/>
        <v>0</v>
      </c>
      <c r="AY122" s="469">
        <f t="shared" si="131"/>
        <v>0</v>
      </c>
      <c r="AZ122" s="469">
        <f t="shared" si="131"/>
        <v>0</v>
      </c>
      <c r="BA122" s="469">
        <f t="shared" si="131"/>
        <v>0</v>
      </c>
      <c r="BB122" s="300"/>
      <c r="BC122" s="300"/>
      <c r="BD122" s="300"/>
      <c r="BE122" s="300"/>
      <c r="BF122" s="300"/>
      <c r="BG122" s="300"/>
      <c r="BH122" s="300"/>
      <c r="BI122" s="300"/>
      <c r="BJ122" s="300"/>
      <c r="BK122" s="300"/>
      <c r="BL122" s="300"/>
    </row>
    <row r="123" ht="12.0" customHeight="1">
      <c r="A123" s="462"/>
      <c r="B123" s="641" t="s">
        <v>422</v>
      </c>
      <c r="C123" s="642" t="s">
        <v>423</v>
      </c>
      <c r="D123" s="518" t="s">
        <v>144</v>
      </c>
      <c r="E123" s="519" t="s">
        <v>361</v>
      </c>
      <c r="F123" s="383"/>
      <c r="G123" s="648" t="s">
        <v>378</v>
      </c>
      <c r="H123" s="518"/>
      <c r="I123" s="521">
        <v>1.0</v>
      </c>
      <c r="J123" s="516" t="s">
        <v>151</v>
      </c>
      <c r="K123" s="518"/>
      <c r="L123" s="522">
        <v>54.0</v>
      </c>
      <c r="M123" s="523">
        <v>229.15800000000002</v>
      </c>
      <c r="N123" s="524"/>
      <c r="O123" s="525"/>
      <c r="P123" s="487"/>
      <c r="Q123" s="488"/>
      <c r="R123" s="489"/>
      <c r="S123" s="490"/>
      <c r="T123" s="526"/>
      <c r="U123" s="527"/>
      <c r="V123" s="528"/>
      <c r="W123" s="494"/>
      <c r="X123" s="495"/>
      <c r="Y123" s="496"/>
      <c r="Z123" s="529"/>
      <c r="AA123" s="529"/>
      <c r="AB123" s="529"/>
      <c r="AC123" s="300"/>
      <c r="AD123" s="300"/>
      <c r="AE123" s="461"/>
      <c r="AF123" s="513">
        <f t="shared" si="122"/>
        <v>0</v>
      </c>
      <c r="AG123" s="513">
        <f t="shared" si="123"/>
        <v>0</v>
      </c>
      <c r="AH123" s="514">
        <f t="shared" si="124"/>
        <v>0</v>
      </c>
      <c r="AI123" s="503"/>
      <c r="AJ123" s="530"/>
      <c r="AK123" s="531">
        <v>1.3</v>
      </c>
      <c r="AL123" s="532"/>
      <c r="AM123" s="469">
        <f t="shared" ref="AM123:BA123" si="132">$I123*N123</f>
        <v>0</v>
      </c>
      <c r="AN123" s="469">
        <f t="shared" si="132"/>
        <v>0</v>
      </c>
      <c r="AO123" s="469">
        <f t="shared" si="132"/>
        <v>0</v>
      </c>
      <c r="AP123" s="469">
        <f t="shared" si="132"/>
        <v>0</v>
      </c>
      <c r="AQ123" s="469">
        <f t="shared" si="132"/>
        <v>0</v>
      </c>
      <c r="AR123" s="469">
        <f t="shared" si="132"/>
        <v>0</v>
      </c>
      <c r="AS123" s="469">
        <f t="shared" si="132"/>
        <v>0</v>
      </c>
      <c r="AT123" s="469">
        <f t="shared" si="132"/>
        <v>0</v>
      </c>
      <c r="AU123" s="469">
        <f t="shared" si="132"/>
        <v>0</v>
      </c>
      <c r="AV123" s="469">
        <f t="shared" si="132"/>
        <v>0</v>
      </c>
      <c r="AW123" s="469">
        <f t="shared" si="132"/>
        <v>0</v>
      </c>
      <c r="AX123" s="469">
        <f t="shared" si="132"/>
        <v>0</v>
      </c>
      <c r="AY123" s="469">
        <f t="shared" si="132"/>
        <v>0</v>
      </c>
      <c r="AZ123" s="469">
        <f t="shared" si="132"/>
        <v>0</v>
      </c>
      <c r="BA123" s="469">
        <f t="shared" si="132"/>
        <v>0</v>
      </c>
      <c r="BB123" s="300"/>
      <c r="BC123" s="300"/>
      <c r="BD123" s="300"/>
      <c r="BE123" s="300"/>
      <c r="BF123" s="300"/>
      <c r="BG123" s="300"/>
      <c r="BH123" s="300"/>
      <c r="BI123" s="300"/>
      <c r="BJ123" s="300"/>
      <c r="BK123" s="300"/>
      <c r="BL123" s="300"/>
    </row>
    <row r="124" ht="12.0" customHeight="1">
      <c r="A124" s="462"/>
      <c r="B124" s="641" t="s">
        <v>424</v>
      </c>
      <c r="C124" s="642" t="s">
        <v>425</v>
      </c>
      <c r="D124" s="518" t="s">
        <v>144</v>
      </c>
      <c r="E124" s="519" t="s">
        <v>361</v>
      </c>
      <c r="F124" s="383"/>
      <c r="G124" s="648" t="s">
        <v>381</v>
      </c>
      <c r="H124" s="518"/>
      <c r="I124" s="521">
        <v>1.0</v>
      </c>
      <c r="J124" s="516" t="s">
        <v>151</v>
      </c>
      <c r="K124" s="518"/>
      <c r="L124" s="522">
        <v>64.0</v>
      </c>
      <c r="M124" s="523">
        <v>229.15800000000002</v>
      </c>
      <c r="N124" s="524"/>
      <c r="O124" s="525"/>
      <c r="P124" s="487"/>
      <c r="Q124" s="488"/>
      <c r="R124" s="489"/>
      <c r="S124" s="490"/>
      <c r="T124" s="526"/>
      <c r="U124" s="527"/>
      <c r="V124" s="528"/>
      <c r="W124" s="494"/>
      <c r="X124" s="495"/>
      <c r="Y124" s="496"/>
      <c r="Z124" s="529"/>
      <c r="AA124" s="529"/>
      <c r="AB124" s="529"/>
      <c r="AC124" s="300"/>
      <c r="AD124" s="300"/>
      <c r="AE124" s="461"/>
      <c r="AF124" s="513">
        <f t="shared" si="122"/>
        <v>0</v>
      </c>
      <c r="AG124" s="513">
        <f t="shared" si="123"/>
        <v>0</v>
      </c>
      <c r="AH124" s="514">
        <f t="shared" si="124"/>
        <v>0</v>
      </c>
      <c r="AI124" s="503"/>
      <c r="AJ124" s="530"/>
      <c r="AK124" s="531">
        <v>2.0</v>
      </c>
      <c r="AL124" s="532"/>
      <c r="AM124" s="469">
        <f t="shared" ref="AM124:BA124" si="133">$I124*N124</f>
        <v>0</v>
      </c>
      <c r="AN124" s="469">
        <f t="shared" si="133"/>
        <v>0</v>
      </c>
      <c r="AO124" s="469">
        <f t="shared" si="133"/>
        <v>0</v>
      </c>
      <c r="AP124" s="469">
        <f t="shared" si="133"/>
        <v>0</v>
      </c>
      <c r="AQ124" s="469">
        <f t="shared" si="133"/>
        <v>0</v>
      </c>
      <c r="AR124" s="469">
        <f t="shared" si="133"/>
        <v>0</v>
      </c>
      <c r="AS124" s="469">
        <f t="shared" si="133"/>
        <v>0</v>
      </c>
      <c r="AT124" s="469">
        <f t="shared" si="133"/>
        <v>0</v>
      </c>
      <c r="AU124" s="469">
        <f t="shared" si="133"/>
        <v>0</v>
      </c>
      <c r="AV124" s="469">
        <f t="shared" si="133"/>
        <v>0</v>
      </c>
      <c r="AW124" s="469">
        <f t="shared" si="133"/>
        <v>0</v>
      </c>
      <c r="AX124" s="469">
        <f t="shared" si="133"/>
        <v>0</v>
      </c>
      <c r="AY124" s="469">
        <f t="shared" si="133"/>
        <v>0</v>
      </c>
      <c r="AZ124" s="469">
        <f t="shared" si="133"/>
        <v>0</v>
      </c>
      <c r="BA124" s="469">
        <f t="shared" si="133"/>
        <v>0</v>
      </c>
      <c r="BB124" s="300"/>
      <c r="BC124" s="300"/>
      <c r="BD124" s="300"/>
      <c r="BE124" s="300"/>
      <c r="BF124" s="300"/>
      <c r="BG124" s="300"/>
      <c r="BH124" s="300"/>
      <c r="BI124" s="300"/>
      <c r="BJ124" s="300"/>
      <c r="BK124" s="300"/>
      <c r="BL124" s="300"/>
    </row>
    <row r="125" ht="12.0" customHeight="1">
      <c r="A125" s="462"/>
      <c r="B125" s="641" t="s">
        <v>426</v>
      </c>
      <c r="C125" s="642" t="s">
        <v>427</v>
      </c>
      <c r="D125" s="518" t="s">
        <v>144</v>
      </c>
      <c r="E125" s="519" t="s">
        <v>361</v>
      </c>
      <c r="F125" s="383"/>
      <c r="G125" s="648" t="s">
        <v>384</v>
      </c>
      <c r="H125" s="518"/>
      <c r="I125" s="521">
        <v>1.0</v>
      </c>
      <c r="J125" s="516" t="s">
        <v>151</v>
      </c>
      <c r="K125" s="518"/>
      <c r="L125" s="522">
        <v>33.0</v>
      </c>
      <c r="M125" s="523">
        <v>121.5</v>
      </c>
      <c r="N125" s="524"/>
      <c r="O125" s="525"/>
      <c r="P125" s="487"/>
      <c r="Q125" s="488"/>
      <c r="R125" s="489"/>
      <c r="S125" s="490"/>
      <c r="T125" s="526"/>
      <c r="U125" s="527"/>
      <c r="V125" s="528"/>
      <c r="W125" s="494"/>
      <c r="X125" s="495"/>
      <c r="Y125" s="496"/>
      <c r="Z125" s="529"/>
      <c r="AA125" s="529"/>
      <c r="AB125" s="529"/>
      <c r="AC125" s="300"/>
      <c r="AD125" s="300"/>
      <c r="AE125" s="461"/>
      <c r="AF125" s="513">
        <f t="shared" si="122"/>
        <v>0</v>
      </c>
      <c r="AG125" s="513">
        <f t="shared" si="123"/>
        <v>0</v>
      </c>
      <c r="AH125" s="514">
        <f t="shared" si="124"/>
        <v>0</v>
      </c>
      <c r="AI125" s="503"/>
      <c r="AJ125" s="530"/>
      <c r="AK125" s="531">
        <v>0.5</v>
      </c>
      <c r="AL125" s="532"/>
      <c r="AM125" s="469">
        <f t="shared" ref="AM125:BA125" si="134">$I125*N125</f>
        <v>0</v>
      </c>
      <c r="AN125" s="469">
        <f t="shared" si="134"/>
        <v>0</v>
      </c>
      <c r="AO125" s="469">
        <f t="shared" si="134"/>
        <v>0</v>
      </c>
      <c r="AP125" s="469">
        <f t="shared" si="134"/>
        <v>0</v>
      </c>
      <c r="AQ125" s="469">
        <f t="shared" si="134"/>
        <v>0</v>
      </c>
      <c r="AR125" s="469">
        <f t="shared" si="134"/>
        <v>0</v>
      </c>
      <c r="AS125" s="469">
        <f t="shared" si="134"/>
        <v>0</v>
      </c>
      <c r="AT125" s="469">
        <f t="shared" si="134"/>
        <v>0</v>
      </c>
      <c r="AU125" s="469">
        <f t="shared" si="134"/>
        <v>0</v>
      </c>
      <c r="AV125" s="469">
        <f t="shared" si="134"/>
        <v>0</v>
      </c>
      <c r="AW125" s="469">
        <f t="shared" si="134"/>
        <v>0</v>
      </c>
      <c r="AX125" s="469">
        <f t="shared" si="134"/>
        <v>0</v>
      </c>
      <c r="AY125" s="469">
        <f t="shared" si="134"/>
        <v>0</v>
      </c>
      <c r="AZ125" s="469">
        <f t="shared" si="134"/>
        <v>0</v>
      </c>
      <c r="BA125" s="469">
        <f t="shared" si="134"/>
        <v>0</v>
      </c>
      <c r="BB125" s="300"/>
      <c r="BC125" s="300"/>
      <c r="BD125" s="300"/>
      <c r="BE125" s="300"/>
      <c r="BF125" s="300"/>
      <c r="BG125" s="300"/>
      <c r="BH125" s="300"/>
      <c r="BI125" s="300"/>
      <c r="BJ125" s="300"/>
      <c r="BK125" s="300"/>
      <c r="BL125" s="300"/>
    </row>
    <row r="126" ht="12.0" customHeight="1">
      <c r="A126" s="462"/>
      <c r="B126" s="641" t="s">
        <v>428</v>
      </c>
      <c r="C126" s="642" t="s">
        <v>429</v>
      </c>
      <c r="D126" s="518" t="s">
        <v>144</v>
      </c>
      <c r="E126" s="519" t="s">
        <v>361</v>
      </c>
      <c r="F126" s="383"/>
      <c r="G126" s="648" t="s">
        <v>387</v>
      </c>
      <c r="H126" s="518"/>
      <c r="I126" s="521">
        <v>1.0</v>
      </c>
      <c r="J126" s="516" t="s">
        <v>151</v>
      </c>
      <c r="K126" s="518"/>
      <c r="L126" s="522">
        <v>37.0</v>
      </c>
      <c r="M126" s="523">
        <v>121.5</v>
      </c>
      <c r="N126" s="524"/>
      <c r="O126" s="525"/>
      <c r="P126" s="487"/>
      <c r="Q126" s="488"/>
      <c r="R126" s="489"/>
      <c r="S126" s="490"/>
      <c r="T126" s="526"/>
      <c r="U126" s="527"/>
      <c r="V126" s="528"/>
      <c r="W126" s="494"/>
      <c r="X126" s="495"/>
      <c r="Y126" s="496"/>
      <c r="Z126" s="529"/>
      <c r="AA126" s="529"/>
      <c r="AB126" s="529"/>
      <c r="AC126" s="300"/>
      <c r="AD126" s="300"/>
      <c r="AE126" s="461"/>
      <c r="AF126" s="513">
        <f t="shared" si="122"/>
        <v>0</v>
      </c>
      <c r="AG126" s="513">
        <f t="shared" si="123"/>
        <v>0</v>
      </c>
      <c r="AH126" s="514">
        <f t="shared" si="124"/>
        <v>0</v>
      </c>
      <c r="AI126" s="503"/>
      <c r="AJ126" s="530"/>
      <c r="AK126" s="531">
        <v>0.7</v>
      </c>
      <c r="AL126" s="532"/>
      <c r="AM126" s="469">
        <f t="shared" ref="AM126:BA126" si="135">$I126*N126</f>
        <v>0</v>
      </c>
      <c r="AN126" s="469">
        <f t="shared" si="135"/>
        <v>0</v>
      </c>
      <c r="AO126" s="469">
        <f t="shared" si="135"/>
        <v>0</v>
      </c>
      <c r="AP126" s="469">
        <f t="shared" si="135"/>
        <v>0</v>
      </c>
      <c r="AQ126" s="469">
        <f t="shared" si="135"/>
        <v>0</v>
      </c>
      <c r="AR126" s="469">
        <f t="shared" si="135"/>
        <v>0</v>
      </c>
      <c r="AS126" s="469">
        <f t="shared" si="135"/>
        <v>0</v>
      </c>
      <c r="AT126" s="469">
        <f t="shared" si="135"/>
        <v>0</v>
      </c>
      <c r="AU126" s="469">
        <f t="shared" si="135"/>
        <v>0</v>
      </c>
      <c r="AV126" s="469">
        <f t="shared" si="135"/>
        <v>0</v>
      </c>
      <c r="AW126" s="469">
        <f t="shared" si="135"/>
        <v>0</v>
      </c>
      <c r="AX126" s="469">
        <f t="shared" si="135"/>
        <v>0</v>
      </c>
      <c r="AY126" s="469">
        <f t="shared" si="135"/>
        <v>0</v>
      </c>
      <c r="AZ126" s="469">
        <f t="shared" si="135"/>
        <v>0</v>
      </c>
      <c r="BA126" s="469">
        <f t="shared" si="135"/>
        <v>0</v>
      </c>
      <c r="BB126" s="300"/>
      <c r="BC126" s="300"/>
      <c r="BD126" s="300"/>
      <c r="BE126" s="300"/>
      <c r="BF126" s="300"/>
      <c r="BG126" s="300"/>
      <c r="BH126" s="300"/>
      <c r="BI126" s="300"/>
      <c r="BJ126" s="300"/>
      <c r="BK126" s="300"/>
      <c r="BL126" s="300"/>
    </row>
    <row r="127" ht="12.0" customHeight="1">
      <c r="A127" s="462"/>
      <c r="B127" s="641" t="s">
        <v>430</v>
      </c>
      <c r="C127" s="642" t="s">
        <v>431</v>
      </c>
      <c r="D127" s="518" t="s">
        <v>144</v>
      </c>
      <c r="E127" s="519" t="s">
        <v>361</v>
      </c>
      <c r="F127" s="383"/>
      <c r="G127" s="648" t="s">
        <v>390</v>
      </c>
      <c r="H127" s="518"/>
      <c r="I127" s="521">
        <v>1.0</v>
      </c>
      <c r="J127" s="516" t="s">
        <v>151</v>
      </c>
      <c r="K127" s="518"/>
      <c r="L127" s="522">
        <v>38.0</v>
      </c>
      <c r="M127" s="523">
        <v>121.5</v>
      </c>
      <c r="N127" s="524"/>
      <c r="O127" s="525"/>
      <c r="P127" s="487"/>
      <c r="Q127" s="488"/>
      <c r="R127" s="489"/>
      <c r="S127" s="490"/>
      <c r="T127" s="526"/>
      <c r="U127" s="527"/>
      <c r="V127" s="528"/>
      <c r="W127" s="494"/>
      <c r="X127" s="495"/>
      <c r="Y127" s="496"/>
      <c r="Z127" s="529"/>
      <c r="AA127" s="529"/>
      <c r="AB127" s="529"/>
      <c r="AC127" s="300"/>
      <c r="AD127" s="300"/>
      <c r="AE127" s="461"/>
      <c r="AF127" s="513">
        <f t="shared" si="122"/>
        <v>0</v>
      </c>
      <c r="AG127" s="513">
        <f t="shared" si="123"/>
        <v>0</v>
      </c>
      <c r="AH127" s="514">
        <f t="shared" si="124"/>
        <v>0</v>
      </c>
      <c r="AI127" s="503"/>
      <c r="AJ127" s="530"/>
      <c r="AK127" s="531">
        <v>0.7</v>
      </c>
      <c r="AL127" s="532"/>
      <c r="AM127" s="469">
        <f t="shared" ref="AM127:BA127" si="136">$I127*N127</f>
        <v>0</v>
      </c>
      <c r="AN127" s="469">
        <f t="shared" si="136"/>
        <v>0</v>
      </c>
      <c r="AO127" s="469">
        <f t="shared" si="136"/>
        <v>0</v>
      </c>
      <c r="AP127" s="469">
        <f t="shared" si="136"/>
        <v>0</v>
      </c>
      <c r="AQ127" s="469">
        <f t="shared" si="136"/>
        <v>0</v>
      </c>
      <c r="AR127" s="469">
        <f t="shared" si="136"/>
        <v>0</v>
      </c>
      <c r="AS127" s="469">
        <f t="shared" si="136"/>
        <v>0</v>
      </c>
      <c r="AT127" s="469">
        <f t="shared" si="136"/>
        <v>0</v>
      </c>
      <c r="AU127" s="469">
        <f t="shared" si="136"/>
        <v>0</v>
      </c>
      <c r="AV127" s="469">
        <f t="shared" si="136"/>
        <v>0</v>
      </c>
      <c r="AW127" s="469">
        <f t="shared" si="136"/>
        <v>0</v>
      </c>
      <c r="AX127" s="469">
        <f t="shared" si="136"/>
        <v>0</v>
      </c>
      <c r="AY127" s="469">
        <f t="shared" si="136"/>
        <v>0</v>
      </c>
      <c r="AZ127" s="469">
        <f t="shared" si="136"/>
        <v>0</v>
      </c>
      <c r="BA127" s="469">
        <f t="shared" si="136"/>
        <v>0</v>
      </c>
      <c r="BB127" s="300"/>
      <c r="BC127" s="300"/>
      <c r="BD127" s="300"/>
      <c r="BE127" s="300"/>
      <c r="BF127" s="300"/>
      <c r="BG127" s="300"/>
      <c r="BH127" s="300"/>
      <c r="BI127" s="300"/>
      <c r="BJ127" s="300"/>
      <c r="BK127" s="300"/>
      <c r="BL127" s="300"/>
    </row>
    <row r="128" ht="12.0" customHeight="1">
      <c r="A128" s="462"/>
      <c r="B128" s="641" t="s">
        <v>432</v>
      </c>
      <c r="C128" s="642" t="s">
        <v>433</v>
      </c>
      <c r="D128" s="518" t="s">
        <v>144</v>
      </c>
      <c r="E128" s="519" t="s">
        <v>361</v>
      </c>
      <c r="F128" s="383"/>
      <c r="G128" s="648" t="s">
        <v>393</v>
      </c>
      <c r="H128" s="518"/>
      <c r="I128" s="521">
        <v>1.0</v>
      </c>
      <c r="J128" s="516" t="s">
        <v>151</v>
      </c>
      <c r="K128" s="518"/>
      <c r="L128" s="522">
        <v>35.0</v>
      </c>
      <c r="M128" s="523">
        <v>125.05499999999999</v>
      </c>
      <c r="N128" s="524"/>
      <c r="O128" s="525"/>
      <c r="P128" s="487"/>
      <c r="Q128" s="488"/>
      <c r="R128" s="489"/>
      <c r="S128" s="490"/>
      <c r="T128" s="526"/>
      <c r="U128" s="527"/>
      <c r="V128" s="528"/>
      <c r="W128" s="494"/>
      <c r="X128" s="495"/>
      <c r="Y128" s="496"/>
      <c r="Z128" s="529"/>
      <c r="AA128" s="529"/>
      <c r="AB128" s="529"/>
      <c r="AC128" s="300"/>
      <c r="AD128" s="300"/>
      <c r="AE128" s="461"/>
      <c r="AF128" s="513">
        <f t="shared" si="122"/>
        <v>0</v>
      </c>
      <c r="AG128" s="513">
        <f t="shared" si="123"/>
        <v>0</v>
      </c>
      <c r="AH128" s="514">
        <f t="shared" si="124"/>
        <v>0</v>
      </c>
      <c r="AI128" s="503"/>
      <c r="AJ128" s="530"/>
      <c r="AK128" s="531">
        <v>0.7</v>
      </c>
      <c r="AL128" s="532"/>
      <c r="AM128" s="469">
        <f t="shared" ref="AM128:BA128" si="137">$I128*N128</f>
        <v>0</v>
      </c>
      <c r="AN128" s="469">
        <f t="shared" si="137"/>
        <v>0</v>
      </c>
      <c r="AO128" s="469">
        <f t="shared" si="137"/>
        <v>0</v>
      </c>
      <c r="AP128" s="469">
        <f t="shared" si="137"/>
        <v>0</v>
      </c>
      <c r="AQ128" s="469">
        <f t="shared" si="137"/>
        <v>0</v>
      </c>
      <c r="AR128" s="469">
        <f t="shared" si="137"/>
        <v>0</v>
      </c>
      <c r="AS128" s="469">
        <f t="shared" si="137"/>
        <v>0</v>
      </c>
      <c r="AT128" s="469">
        <f t="shared" si="137"/>
        <v>0</v>
      </c>
      <c r="AU128" s="469">
        <f t="shared" si="137"/>
        <v>0</v>
      </c>
      <c r="AV128" s="469">
        <f t="shared" si="137"/>
        <v>0</v>
      </c>
      <c r="AW128" s="469">
        <f t="shared" si="137"/>
        <v>0</v>
      </c>
      <c r="AX128" s="469">
        <f t="shared" si="137"/>
        <v>0</v>
      </c>
      <c r="AY128" s="469">
        <f t="shared" si="137"/>
        <v>0</v>
      </c>
      <c r="AZ128" s="469">
        <f t="shared" si="137"/>
        <v>0</v>
      </c>
      <c r="BA128" s="469">
        <f t="shared" si="137"/>
        <v>0</v>
      </c>
      <c r="BB128" s="300"/>
      <c r="BC128" s="300"/>
      <c r="BD128" s="300"/>
      <c r="BE128" s="300"/>
      <c r="BF128" s="300"/>
      <c r="BG128" s="300"/>
      <c r="BH128" s="300"/>
      <c r="BI128" s="300"/>
      <c r="BJ128" s="300"/>
      <c r="BK128" s="300"/>
      <c r="BL128" s="300"/>
    </row>
    <row r="129" ht="12.0" customHeight="1">
      <c r="A129" s="462"/>
      <c r="B129" s="641" t="s">
        <v>434</v>
      </c>
      <c r="C129" s="642" t="s">
        <v>435</v>
      </c>
      <c r="D129" s="518" t="s">
        <v>144</v>
      </c>
      <c r="E129" s="519" t="s">
        <v>361</v>
      </c>
      <c r="F129" s="383"/>
      <c r="G129" s="648" t="s">
        <v>396</v>
      </c>
      <c r="H129" s="518"/>
      <c r="I129" s="521">
        <v>1.0</v>
      </c>
      <c r="J129" s="516" t="s">
        <v>151</v>
      </c>
      <c r="K129" s="518"/>
      <c r="L129" s="522">
        <v>37.0</v>
      </c>
      <c r="M129" s="523">
        <v>125.05499999999999</v>
      </c>
      <c r="N129" s="524"/>
      <c r="O129" s="525"/>
      <c r="P129" s="487"/>
      <c r="Q129" s="488"/>
      <c r="R129" s="489"/>
      <c r="S129" s="490"/>
      <c r="T129" s="526"/>
      <c r="U129" s="527"/>
      <c r="V129" s="528"/>
      <c r="W129" s="494"/>
      <c r="X129" s="495"/>
      <c r="Y129" s="496"/>
      <c r="Z129" s="529"/>
      <c r="AA129" s="529"/>
      <c r="AB129" s="529"/>
      <c r="AC129" s="300"/>
      <c r="AD129" s="300"/>
      <c r="AE129" s="461"/>
      <c r="AF129" s="513">
        <f t="shared" si="122"/>
        <v>0</v>
      </c>
      <c r="AG129" s="513">
        <f t="shared" si="123"/>
        <v>0</v>
      </c>
      <c r="AH129" s="514">
        <f t="shared" si="124"/>
        <v>0</v>
      </c>
      <c r="AI129" s="503"/>
      <c r="AJ129" s="530"/>
      <c r="AK129" s="531">
        <v>0.7</v>
      </c>
      <c r="AL129" s="532"/>
      <c r="AM129" s="469">
        <f t="shared" ref="AM129:BA129" si="138">$I129*N129</f>
        <v>0</v>
      </c>
      <c r="AN129" s="469">
        <f t="shared" si="138"/>
        <v>0</v>
      </c>
      <c r="AO129" s="469">
        <f t="shared" si="138"/>
        <v>0</v>
      </c>
      <c r="AP129" s="469">
        <f t="shared" si="138"/>
        <v>0</v>
      </c>
      <c r="AQ129" s="469">
        <f t="shared" si="138"/>
        <v>0</v>
      </c>
      <c r="AR129" s="469">
        <f t="shared" si="138"/>
        <v>0</v>
      </c>
      <c r="AS129" s="469">
        <f t="shared" si="138"/>
        <v>0</v>
      </c>
      <c r="AT129" s="469">
        <f t="shared" si="138"/>
        <v>0</v>
      </c>
      <c r="AU129" s="469">
        <f t="shared" si="138"/>
        <v>0</v>
      </c>
      <c r="AV129" s="469">
        <f t="shared" si="138"/>
        <v>0</v>
      </c>
      <c r="AW129" s="469">
        <f t="shared" si="138"/>
        <v>0</v>
      </c>
      <c r="AX129" s="469">
        <f t="shared" si="138"/>
        <v>0</v>
      </c>
      <c r="AY129" s="469">
        <f t="shared" si="138"/>
        <v>0</v>
      </c>
      <c r="AZ129" s="469">
        <f t="shared" si="138"/>
        <v>0</v>
      </c>
      <c r="BA129" s="469">
        <f t="shared" si="138"/>
        <v>0</v>
      </c>
      <c r="BB129" s="300"/>
      <c r="BC129" s="300"/>
      <c r="BD129" s="300"/>
      <c r="BE129" s="300"/>
      <c r="BF129" s="300"/>
      <c r="BG129" s="300"/>
      <c r="BH129" s="300"/>
      <c r="BI129" s="300"/>
      <c r="BJ129" s="300"/>
      <c r="BK129" s="300"/>
      <c r="BL129" s="300"/>
    </row>
    <row r="130" ht="12.0" customHeight="1">
      <c r="A130" s="462"/>
      <c r="B130" s="641" t="s">
        <v>436</v>
      </c>
      <c r="C130" s="642" t="s">
        <v>437</v>
      </c>
      <c r="D130" s="518" t="s">
        <v>144</v>
      </c>
      <c r="E130" s="519" t="s">
        <v>361</v>
      </c>
      <c r="F130" s="383"/>
      <c r="G130" s="648" t="s">
        <v>399</v>
      </c>
      <c r="H130" s="518"/>
      <c r="I130" s="521">
        <v>1.0</v>
      </c>
      <c r="J130" s="516" t="s">
        <v>151</v>
      </c>
      <c r="K130" s="518"/>
      <c r="L130" s="522">
        <v>43.0</v>
      </c>
      <c r="M130" s="523">
        <v>160.371</v>
      </c>
      <c r="N130" s="524"/>
      <c r="O130" s="525"/>
      <c r="P130" s="487"/>
      <c r="Q130" s="488"/>
      <c r="R130" s="489"/>
      <c r="S130" s="490"/>
      <c r="T130" s="526"/>
      <c r="U130" s="527"/>
      <c r="V130" s="528"/>
      <c r="W130" s="494"/>
      <c r="X130" s="495"/>
      <c r="Y130" s="496"/>
      <c r="Z130" s="529"/>
      <c r="AA130" s="529"/>
      <c r="AB130" s="529"/>
      <c r="AC130" s="300"/>
      <c r="AD130" s="300"/>
      <c r="AE130" s="461"/>
      <c r="AF130" s="513">
        <f t="shared" si="122"/>
        <v>0</v>
      </c>
      <c r="AG130" s="513">
        <f t="shared" si="123"/>
        <v>0</v>
      </c>
      <c r="AH130" s="514">
        <f t="shared" si="124"/>
        <v>0</v>
      </c>
      <c r="AI130" s="503"/>
      <c r="AJ130" s="530"/>
      <c r="AK130" s="531">
        <v>1.5</v>
      </c>
      <c r="AL130" s="532"/>
      <c r="AM130" s="469">
        <f t="shared" ref="AM130:BA130" si="139">$I130*N130</f>
        <v>0</v>
      </c>
      <c r="AN130" s="469">
        <f t="shared" si="139"/>
        <v>0</v>
      </c>
      <c r="AO130" s="469">
        <f t="shared" si="139"/>
        <v>0</v>
      </c>
      <c r="AP130" s="469">
        <f t="shared" si="139"/>
        <v>0</v>
      </c>
      <c r="AQ130" s="469">
        <f t="shared" si="139"/>
        <v>0</v>
      </c>
      <c r="AR130" s="469">
        <f t="shared" si="139"/>
        <v>0</v>
      </c>
      <c r="AS130" s="469">
        <f t="shared" si="139"/>
        <v>0</v>
      </c>
      <c r="AT130" s="469">
        <f t="shared" si="139"/>
        <v>0</v>
      </c>
      <c r="AU130" s="469">
        <f t="shared" si="139"/>
        <v>0</v>
      </c>
      <c r="AV130" s="469">
        <f t="shared" si="139"/>
        <v>0</v>
      </c>
      <c r="AW130" s="469">
        <f t="shared" si="139"/>
        <v>0</v>
      </c>
      <c r="AX130" s="469">
        <f t="shared" si="139"/>
        <v>0</v>
      </c>
      <c r="AY130" s="469">
        <f t="shared" si="139"/>
        <v>0</v>
      </c>
      <c r="AZ130" s="469">
        <f t="shared" si="139"/>
        <v>0</v>
      </c>
      <c r="BA130" s="469">
        <f t="shared" si="139"/>
        <v>0</v>
      </c>
      <c r="BB130" s="300"/>
      <c r="BC130" s="300"/>
      <c r="BD130" s="300"/>
      <c r="BE130" s="300"/>
      <c r="BF130" s="300"/>
      <c r="BG130" s="300"/>
      <c r="BH130" s="300"/>
      <c r="BI130" s="300"/>
      <c r="BJ130" s="300"/>
      <c r="BK130" s="300"/>
      <c r="BL130" s="300"/>
    </row>
    <row r="131" ht="12.0" customHeight="1">
      <c r="A131" s="462"/>
      <c r="B131" s="641" t="s">
        <v>438</v>
      </c>
      <c r="C131" s="642" t="s">
        <v>439</v>
      </c>
      <c r="D131" s="518" t="s">
        <v>144</v>
      </c>
      <c r="E131" s="519" t="s">
        <v>361</v>
      </c>
      <c r="F131" s="383"/>
      <c r="G131" s="648" t="s">
        <v>402</v>
      </c>
      <c r="H131" s="518"/>
      <c r="I131" s="521">
        <v>1.0</v>
      </c>
      <c r="J131" s="516" t="s">
        <v>151</v>
      </c>
      <c r="K131" s="518"/>
      <c r="L131" s="522">
        <v>46.0</v>
      </c>
      <c r="M131" s="523">
        <v>160.371</v>
      </c>
      <c r="N131" s="524"/>
      <c r="O131" s="525"/>
      <c r="P131" s="487"/>
      <c r="Q131" s="488"/>
      <c r="R131" s="489"/>
      <c r="S131" s="490"/>
      <c r="T131" s="526"/>
      <c r="U131" s="527"/>
      <c r="V131" s="528"/>
      <c r="W131" s="494"/>
      <c r="X131" s="495"/>
      <c r="Y131" s="496"/>
      <c r="Z131" s="529"/>
      <c r="AA131" s="529"/>
      <c r="AB131" s="529"/>
      <c r="AC131" s="300"/>
      <c r="AD131" s="300"/>
      <c r="AE131" s="461"/>
      <c r="AF131" s="513">
        <f t="shared" si="122"/>
        <v>0</v>
      </c>
      <c r="AG131" s="513">
        <f t="shared" si="123"/>
        <v>0</v>
      </c>
      <c r="AH131" s="514">
        <f t="shared" si="124"/>
        <v>0</v>
      </c>
      <c r="AI131" s="503"/>
      <c r="AJ131" s="530"/>
      <c r="AK131" s="531">
        <v>1.5</v>
      </c>
      <c r="AL131" s="532"/>
      <c r="AM131" s="469">
        <f t="shared" ref="AM131:BA131" si="140">$I131*N131</f>
        <v>0</v>
      </c>
      <c r="AN131" s="469">
        <f t="shared" si="140"/>
        <v>0</v>
      </c>
      <c r="AO131" s="469">
        <f t="shared" si="140"/>
        <v>0</v>
      </c>
      <c r="AP131" s="469">
        <f t="shared" si="140"/>
        <v>0</v>
      </c>
      <c r="AQ131" s="469">
        <f t="shared" si="140"/>
        <v>0</v>
      </c>
      <c r="AR131" s="469">
        <f t="shared" si="140"/>
        <v>0</v>
      </c>
      <c r="AS131" s="469">
        <f t="shared" si="140"/>
        <v>0</v>
      </c>
      <c r="AT131" s="469">
        <f t="shared" si="140"/>
        <v>0</v>
      </c>
      <c r="AU131" s="469">
        <f t="shared" si="140"/>
        <v>0</v>
      </c>
      <c r="AV131" s="469">
        <f t="shared" si="140"/>
        <v>0</v>
      </c>
      <c r="AW131" s="469">
        <f t="shared" si="140"/>
        <v>0</v>
      </c>
      <c r="AX131" s="469">
        <f t="shared" si="140"/>
        <v>0</v>
      </c>
      <c r="AY131" s="469">
        <f t="shared" si="140"/>
        <v>0</v>
      </c>
      <c r="AZ131" s="469">
        <f t="shared" si="140"/>
        <v>0</v>
      </c>
      <c r="BA131" s="469">
        <f t="shared" si="140"/>
        <v>0</v>
      </c>
      <c r="BB131" s="300"/>
      <c r="BC131" s="300"/>
      <c r="BD131" s="300"/>
      <c r="BE131" s="300"/>
      <c r="BF131" s="300"/>
      <c r="BG131" s="300"/>
      <c r="BH131" s="300"/>
      <c r="BI131" s="300"/>
      <c r="BJ131" s="300"/>
      <c r="BK131" s="300"/>
      <c r="BL131" s="300"/>
    </row>
    <row r="132" ht="12.0" customHeight="1">
      <c r="A132" s="462"/>
      <c r="B132" s="641" t="s">
        <v>440</v>
      </c>
      <c r="C132" s="642" t="s">
        <v>441</v>
      </c>
      <c r="D132" s="518" t="s">
        <v>144</v>
      </c>
      <c r="E132" s="519" t="s">
        <v>361</v>
      </c>
      <c r="F132" s="383"/>
      <c r="G132" s="648" t="s">
        <v>405</v>
      </c>
      <c r="H132" s="518"/>
      <c r="I132" s="521">
        <v>1.0</v>
      </c>
      <c r="J132" s="516" t="s">
        <v>151</v>
      </c>
      <c r="K132" s="518"/>
      <c r="L132" s="522">
        <v>55.0</v>
      </c>
      <c r="M132" s="523">
        <v>210.06</v>
      </c>
      <c r="N132" s="524"/>
      <c r="O132" s="525"/>
      <c r="P132" s="487"/>
      <c r="Q132" s="488"/>
      <c r="R132" s="489"/>
      <c r="S132" s="490"/>
      <c r="T132" s="526"/>
      <c r="U132" s="527"/>
      <c r="V132" s="528"/>
      <c r="W132" s="494"/>
      <c r="X132" s="495"/>
      <c r="Y132" s="496"/>
      <c r="Z132" s="529"/>
      <c r="AA132" s="529"/>
      <c r="AB132" s="529"/>
      <c r="AC132" s="300"/>
      <c r="AD132" s="300"/>
      <c r="AE132" s="461"/>
      <c r="AF132" s="513">
        <f t="shared" si="122"/>
        <v>0</v>
      </c>
      <c r="AG132" s="513">
        <f t="shared" si="123"/>
        <v>0</v>
      </c>
      <c r="AH132" s="514">
        <f t="shared" si="124"/>
        <v>0</v>
      </c>
      <c r="AI132" s="503"/>
      <c r="AJ132" s="530"/>
      <c r="AK132" s="531">
        <v>1.5</v>
      </c>
      <c r="AL132" s="532"/>
      <c r="AM132" s="469">
        <f t="shared" ref="AM132:BA132" si="141">$I132*N132</f>
        <v>0</v>
      </c>
      <c r="AN132" s="469">
        <f t="shared" si="141"/>
        <v>0</v>
      </c>
      <c r="AO132" s="469">
        <f t="shared" si="141"/>
        <v>0</v>
      </c>
      <c r="AP132" s="469">
        <f t="shared" si="141"/>
        <v>0</v>
      </c>
      <c r="AQ132" s="469">
        <f t="shared" si="141"/>
        <v>0</v>
      </c>
      <c r="AR132" s="469">
        <f t="shared" si="141"/>
        <v>0</v>
      </c>
      <c r="AS132" s="469">
        <f t="shared" si="141"/>
        <v>0</v>
      </c>
      <c r="AT132" s="469">
        <f t="shared" si="141"/>
        <v>0</v>
      </c>
      <c r="AU132" s="469">
        <f t="shared" si="141"/>
        <v>0</v>
      </c>
      <c r="AV132" s="469">
        <f t="shared" si="141"/>
        <v>0</v>
      </c>
      <c r="AW132" s="469">
        <f t="shared" si="141"/>
        <v>0</v>
      </c>
      <c r="AX132" s="469">
        <f t="shared" si="141"/>
        <v>0</v>
      </c>
      <c r="AY132" s="469">
        <f t="shared" si="141"/>
        <v>0</v>
      </c>
      <c r="AZ132" s="469">
        <f t="shared" si="141"/>
        <v>0</v>
      </c>
      <c r="BA132" s="469">
        <f t="shared" si="141"/>
        <v>0</v>
      </c>
      <c r="BB132" s="300"/>
      <c r="BC132" s="300"/>
      <c r="BD132" s="300"/>
      <c r="BE132" s="300"/>
      <c r="BF132" s="300"/>
      <c r="BG132" s="300"/>
      <c r="BH132" s="300"/>
      <c r="BI132" s="300"/>
      <c r="BJ132" s="300"/>
      <c r="BK132" s="300"/>
      <c r="BL132" s="300"/>
    </row>
    <row r="133" ht="12.0" customHeight="1">
      <c r="A133" s="462"/>
      <c r="B133" s="641" t="s">
        <v>442</v>
      </c>
      <c r="C133" s="642" t="s">
        <v>443</v>
      </c>
      <c r="D133" s="518" t="s">
        <v>144</v>
      </c>
      <c r="E133" s="519" t="s">
        <v>361</v>
      </c>
      <c r="F133" s="383"/>
      <c r="G133" s="648" t="s">
        <v>408</v>
      </c>
      <c r="H133" s="518"/>
      <c r="I133" s="521">
        <v>1.0</v>
      </c>
      <c r="J133" s="516" t="s">
        <v>151</v>
      </c>
      <c r="K133" s="518"/>
      <c r="L133" s="522">
        <v>63.0</v>
      </c>
      <c r="M133" s="523">
        <v>229.15800000000002</v>
      </c>
      <c r="N133" s="524"/>
      <c r="O133" s="525"/>
      <c r="P133" s="487"/>
      <c r="Q133" s="488"/>
      <c r="R133" s="489"/>
      <c r="S133" s="490"/>
      <c r="T133" s="526"/>
      <c r="U133" s="527"/>
      <c r="V133" s="528"/>
      <c r="W133" s="494"/>
      <c r="X133" s="495"/>
      <c r="Y133" s="496"/>
      <c r="Z133" s="529"/>
      <c r="AA133" s="529"/>
      <c r="AB133" s="529"/>
      <c r="AC133" s="300"/>
      <c r="AD133" s="300"/>
      <c r="AE133" s="461"/>
      <c r="AF133" s="513">
        <f t="shared" si="122"/>
        <v>0</v>
      </c>
      <c r="AG133" s="513">
        <f t="shared" si="123"/>
        <v>0</v>
      </c>
      <c r="AH133" s="514">
        <f t="shared" si="124"/>
        <v>0</v>
      </c>
      <c r="AI133" s="503"/>
      <c r="AJ133" s="530"/>
      <c r="AK133" s="531">
        <v>1.9</v>
      </c>
      <c r="AL133" s="532"/>
      <c r="AM133" s="469"/>
      <c r="AN133" s="469"/>
      <c r="AO133" s="469"/>
      <c r="AP133" s="469"/>
      <c r="AQ133" s="469"/>
      <c r="AR133" s="469"/>
      <c r="AS133" s="469"/>
      <c r="AT133" s="469"/>
      <c r="AU133" s="469"/>
      <c r="AV133" s="469"/>
      <c r="AW133" s="469"/>
      <c r="AX133" s="469"/>
      <c r="AY133" s="469"/>
      <c r="AZ133" s="469"/>
      <c r="BA133" s="469"/>
      <c r="BB133" s="300"/>
      <c r="BC133" s="300"/>
      <c r="BD133" s="300"/>
      <c r="BE133" s="300"/>
      <c r="BF133" s="300"/>
      <c r="BG133" s="300"/>
      <c r="BH133" s="300"/>
      <c r="BI133" s="300"/>
      <c r="BJ133" s="300"/>
      <c r="BK133" s="300"/>
      <c r="BL133" s="300"/>
    </row>
    <row r="134" ht="12.0" customHeight="1">
      <c r="A134" s="462"/>
      <c r="B134" s="641" t="s">
        <v>444</v>
      </c>
      <c r="C134" s="642" t="s">
        <v>445</v>
      </c>
      <c r="D134" s="518" t="s">
        <v>144</v>
      </c>
      <c r="E134" s="519" t="s">
        <v>361</v>
      </c>
      <c r="F134" s="383"/>
      <c r="G134" s="648" t="s">
        <v>411</v>
      </c>
      <c r="H134" s="518"/>
      <c r="I134" s="521">
        <v>1.0</v>
      </c>
      <c r="J134" s="516" t="s">
        <v>151</v>
      </c>
      <c r="K134" s="518"/>
      <c r="L134" s="522">
        <v>62.0</v>
      </c>
      <c r="M134" s="523">
        <v>229.15800000000002</v>
      </c>
      <c r="N134" s="524"/>
      <c r="O134" s="525"/>
      <c r="P134" s="487"/>
      <c r="Q134" s="488"/>
      <c r="R134" s="489"/>
      <c r="S134" s="490"/>
      <c r="T134" s="526"/>
      <c r="U134" s="527"/>
      <c r="V134" s="528"/>
      <c r="W134" s="494"/>
      <c r="X134" s="495"/>
      <c r="Y134" s="496"/>
      <c r="Z134" s="529"/>
      <c r="AA134" s="529"/>
      <c r="AB134" s="529"/>
      <c r="AC134" s="300"/>
      <c r="AD134" s="300"/>
      <c r="AE134" s="461"/>
      <c r="AF134" s="513">
        <f t="shared" si="122"/>
        <v>0</v>
      </c>
      <c r="AG134" s="513">
        <f t="shared" si="123"/>
        <v>0</v>
      </c>
      <c r="AH134" s="514">
        <f t="shared" si="124"/>
        <v>0</v>
      </c>
      <c r="AI134" s="503"/>
      <c r="AJ134" s="530"/>
      <c r="AK134" s="531">
        <v>1.9</v>
      </c>
      <c r="AL134" s="532"/>
      <c r="AM134" s="469">
        <f t="shared" ref="AM134:BA134" si="142">$I134*N134</f>
        <v>0</v>
      </c>
      <c r="AN134" s="469">
        <f t="shared" si="142"/>
        <v>0</v>
      </c>
      <c r="AO134" s="469">
        <f t="shared" si="142"/>
        <v>0</v>
      </c>
      <c r="AP134" s="469">
        <f t="shared" si="142"/>
        <v>0</v>
      </c>
      <c r="AQ134" s="469">
        <f t="shared" si="142"/>
        <v>0</v>
      </c>
      <c r="AR134" s="469">
        <f t="shared" si="142"/>
        <v>0</v>
      </c>
      <c r="AS134" s="469">
        <f t="shared" si="142"/>
        <v>0</v>
      </c>
      <c r="AT134" s="469">
        <f t="shared" si="142"/>
        <v>0</v>
      </c>
      <c r="AU134" s="469">
        <f t="shared" si="142"/>
        <v>0</v>
      </c>
      <c r="AV134" s="469">
        <f t="shared" si="142"/>
        <v>0</v>
      </c>
      <c r="AW134" s="469">
        <f t="shared" si="142"/>
        <v>0</v>
      </c>
      <c r="AX134" s="469">
        <f t="shared" si="142"/>
        <v>0</v>
      </c>
      <c r="AY134" s="469">
        <f t="shared" si="142"/>
        <v>0</v>
      </c>
      <c r="AZ134" s="469">
        <f t="shared" si="142"/>
        <v>0</v>
      </c>
      <c r="BA134" s="469">
        <f t="shared" si="142"/>
        <v>0</v>
      </c>
      <c r="BB134" s="300"/>
      <c r="BC134" s="300"/>
      <c r="BD134" s="300"/>
      <c r="BE134" s="300"/>
      <c r="BF134" s="300"/>
      <c r="BG134" s="300"/>
      <c r="BH134" s="300"/>
      <c r="BI134" s="300"/>
      <c r="BJ134" s="300"/>
      <c r="BK134" s="300"/>
      <c r="BL134" s="300"/>
    </row>
    <row r="135" ht="9.0" customHeight="1">
      <c r="A135" s="405"/>
      <c r="B135" s="252"/>
      <c r="C135" s="406"/>
      <c r="D135" s="406"/>
      <c r="E135" s="407"/>
      <c r="F135" s="406"/>
      <c r="G135" s="406"/>
      <c r="H135" s="406"/>
      <c r="I135" s="408"/>
      <c r="J135" s="406"/>
      <c r="K135" s="406"/>
      <c r="L135" s="408"/>
      <c r="M135" s="451"/>
      <c r="N135" s="408"/>
      <c r="O135" s="408"/>
      <c r="P135" s="408"/>
      <c r="Q135" s="408"/>
      <c r="R135" s="408"/>
      <c r="S135" s="408"/>
      <c r="T135" s="408"/>
      <c r="U135" s="408"/>
      <c r="V135" s="408"/>
      <c r="W135" s="408"/>
      <c r="X135" s="408"/>
      <c r="Y135" s="408"/>
      <c r="Z135" s="529"/>
      <c r="AA135" s="529"/>
      <c r="AB135" s="529"/>
      <c r="AC135" s="443"/>
      <c r="AD135" s="443"/>
      <c r="AE135" s="461"/>
      <c r="AF135" s="429"/>
      <c r="AG135" s="429"/>
      <c r="AH135" s="428"/>
      <c r="AI135" s="429"/>
      <c r="AJ135" s="429"/>
      <c r="AK135" s="461"/>
      <c r="AL135" s="408"/>
      <c r="AM135" s="469"/>
      <c r="AN135" s="469"/>
      <c r="AO135" s="469"/>
      <c r="AP135" s="469"/>
      <c r="AQ135" s="469"/>
      <c r="AR135" s="469"/>
      <c r="AS135" s="469"/>
      <c r="AT135" s="469"/>
      <c r="AU135" s="469"/>
      <c r="AV135" s="469"/>
      <c r="AW135" s="469"/>
      <c r="AX135" s="469"/>
      <c r="AY135" s="469"/>
      <c r="AZ135" s="469"/>
      <c r="BA135" s="469"/>
      <c r="BB135" s="443"/>
      <c r="BC135" s="443"/>
      <c r="BD135" s="443"/>
      <c r="BE135" s="443"/>
      <c r="BF135" s="443"/>
      <c r="BG135" s="443"/>
      <c r="BH135" s="443"/>
      <c r="BI135" s="443"/>
      <c r="BJ135" s="443"/>
      <c r="BK135" s="443"/>
      <c r="BL135" s="443"/>
    </row>
    <row r="136" ht="13.5" customHeight="1">
      <c r="A136" s="462"/>
      <c r="B136" s="577"/>
      <c r="C136" s="577"/>
      <c r="D136" s="577"/>
      <c r="E136" s="607"/>
      <c r="F136" s="608"/>
      <c r="G136" s="609"/>
      <c r="H136" s="577"/>
      <c r="I136" s="579"/>
      <c r="J136" s="577"/>
      <c r="K136" s="577"/>
      <c r="L136" s="579"/>
      <c r="M136" s="580"/>
      <c r="N136" s="470" t="s">
        <v>159</v>
      </c>
      <c r="O136" s="298"/>
      <c r="P136" s="298"/>
      <c r="Q136" s="298"/>
      <c r="R136" s="298"/>
      <c r="S136" s="298"/>
      <c r="T136" s="298"/>
      <c r="U136" s="298"/>
      <c r="V136" s="298"/>
      <c r="W136" s="298"/>
      <c r="X136" s="298"/>
      <c r="Y136" s="299"/>
      <c r="Z136" s="579"/>
      <c r="AA136" s="579"/>
      <c r="AB136" s="579"/>
      <c r="AC136" s="443"/>
      <c r="AD136" s="443"/>
      <c r="AE136" s="569"/>
      <c r="AF136" s="582"/>
      <c r="AG136" s="582"/>
      <c r="AH136" s="610"/>
      <c r="AI136" s="503"/>
      <c r="AJ136" s="531"/>
      <c r="AK136" s="531"/>
      <c r="AL136" s="572"/>
      <c r="AM136" s="469"/>
      <c r="AN136" s="469"/>
      <c r="AO136" s="469"/>
      <c r="AP136" s="469"/>
      <c r="AQ136" s="469"/>
      <c r="AR136" s="469"/>
      <c r="AS136" s="469"/>
      <c r="AT136" s="469"/>
      <c r="AU136" s="469"/>
      <c r="AV136" s="469"/>
      <c r="AW136" s="469"/>
      <c r="AX136" s="469"/>
      <c r="AY136" s="469"/>
      <c r="AZ136" s="469"/>
      <c r="BA136" s="469"/>
      <c r="BB136" s="362"/>
      <c r="BC136" s="362"/>
      <c r="BD136" s="362"/>
      <c r="BE136" s="362"/>
      <c r="BF136" s="362"/>
      <c r="BG136" s="362"/>
      <c r="BH136" s="362"/>
      <c r="BI136" s="362"/>
      <c r="BJ136" s="362"/>
      <c r="BK136" s="362"/>
      <c r="BL136" s="362"/>
    </row>
    <row r="137" ht="24.75" customHeight="1">
      <c r="A137" s="462" t="s">
        <v>357</v>
      </c>
      <c r="B137" s="463" t="s">
        <v>446</v>
      </c>
      <c r="C137" s="464"/>
      <c r="D137" s="464"/>
      <c r="E137" s="464"/>
      <c r="F137" s="464"/>
      <c r="G137" s="464"/>
      <c r="H137" s="464"/>
      <c r="I137" s="464"/>
      <c r="J137" s="464"/>
      <c r="K137" s="464"/>
      <c r="L137" s="464"/>
      <c r="M137" s="465"/>
      <c r="N137" s="58" t="s">
        <v>30</v>
      </c>
      <c r="O137" s="59" t="s">
        <v>31</v>
      </c>
      <c r="P137" s="60" t="s">
        <v>32</v>
      </c>
      <c r="Q137" s="61" t="s">
        <v>33</v>
      </c>
      <c r="R137" s="62" t="s">
        <v>34</v>
      </c>
      <c r="S137" s="63" t="s">
        <v>35</v>
      </c>
      <c r="T137" s="64" t="s">
        <v>36</v>
      </c>
      <c r="U137" s="65" t="s">
        <v>37</v>
      </c>
      <c r="V137" s="66" t="s">
        <v>38</v>
      </c>
      <c r="W137" s="67" t="s">
        <v>39</v>
      </c>
      <c r="X137" s="68" t="s">
        <v>40</v>
      </c>
      <c r="Y137" s="69" t="s">
        <v>41</v>
      </c>
      <c r="Z137" s="529"/>
      <c r="AA137" s="529"/>
      <c r="AB137" s="529"/>
      <c r="AC137" s="443"/>
      <c r="AD137" s="443"/>
      <c r="AE137" s="461"/>
      <c r="AF137" s="455"/>
      <c r="AG137" s="455"/>
      <c r="AH137" s="456"/>
      <c r="AI137" s="457"/>
      <c r="AJ137" s="467"/>
      <c r="AK137" s="467"/>
      <c r="AL137" s="468"/>
      <c r="AM137" s="469"/>
      <c r="AN137" s="469"/>
      <c r="AO137" s="469"/>
      <c r="AP137" s="469"/>
      <c r="AQ137" s="469"/>
      <c r="AR137" s="469"/>
      <c r="AS137" s="469"/>
      <c r="AT137" s="469"/>
      <c r="AU137" s="469"/>
      <c r="AV137" s="469"/>
      <c r="AW137" s="469"/>
      <c r="AX137" s="469"/>
      <c r="AY137" s="469"/>
      <c r="AZ137" s="469"/>
      <c r="BA137" s="469"/>
      <c r="BB137" s="362"/>
      <c r="BC137" s="362"/>
      <c r="BD137" s="362"/>
      <c r="BE137" s="362"/>
      <c r="BF137" s="362"/>
      <c r="BG137" s="362"/>
      <c r="BH137" s="362"/>
      <c r="BI137" s="362"/>
      <c r="BJ137" s="362"/>
      <c r="BK137" s="362"/>
      <c r="BL137" s="362"/>
    </row>
    <row r="138" ht="22.5" customHeight="1">
      <c r="A138" s="462"/>
      <c r="B138" s="470" t="s">
        <v>159</v>
      </c>
      <c r="C138" s="298"/>
      <c r="D138" s="298"/>
      <c r="E138" s="298"/>
      <c r="F138" s="298"/>
      <c r="G138" s="298"/>
      <c r="H138" s="298"/>
      <c r="I138" s="298"/>
      <c r="J138" s="298"/>
      <c r="K138" s="298"/>
      <c r="L138" s="298"/>
      <c r="M138" s="299"/>
      <c r="N138" s="77" t="s">
        <v>45</v>
      </c>
      <c r="O138" s="78" t="s">
        <v>46</v>
      </c>
      <c r="P138" s="79" t="s">
        <v>47</v>
      </c>
      <c r="Q138" s="80" t="s">
        <v>48</v>
      </c>
      <c r="R138" s="81" t="s">
        <v>49</v>
      </c>
      <c r="S138" s="82" t="s">
        <v>50</v>
      </c>
      <c r="T138" s="83" t="s">
        <v>51</v>
      </c>
      <c r="U138" s="84" t="s">
        <v>52</v>
      </c>
      <c r="V138" s="85" t="s">
        <v>53</v>
      </c>
      <c r="W138" s="86" t="s">
        <v>54</v>
      </c>
      <c r="X138" s="87" t="s">
        <v>55</v>
      </c>
      <c r="Y138" s="88" t="s">
        <v>56</v>
      </c>
      <c r="Z138" s="529"/>
      <c r="AA138" s="529"/>
      <c r="AB138" s="529"/>
      <c r="AC138" s="443"/>
      <c r="AD138" s="443"/>
      <c r="AE138" s="472" t="s">
        <v>224</v>
      </c>
      <c r="AF138" s="473" t="s">
        <v>142</v>
      </c>
      <c r="AG138" s="473" t="s">
        <v>142</v>
      </c>
      <c r="AH138" s="474" t="s">
        <v>24</v>
      </c>
      <c r="AI138" s="475"/>
      <c r="AJ138" s="476" t="s">
        <v>220</v>
      </c>
      <c r="AK138" s="476" t="s">
        <v>222</v>
      </c>
      <c r="AL138" s="468"/>
      <c r="AM138" s="469"/>
      <c r="AN138" s="469"/>
      <c r="AO138" s="469"/>
      <c r="AP138" s="469"/>
      <c r="AQ138" s="469"/>
      <c r="AR138" s="469"/>
      <c r="AS138" s="469"/>
      <c r="AT138" s="469"/>
      <c r="AU138" s="469"/>
      <c r="AV138" s="469"/>
      <c r="AW138" s="469"/>
      <c r="AX138" s="469"/>
      <c r="AY138" s="469"/>
      <c r="AZ138" s="469"/>
      <c r="BA138" s="469"/>
      <c r="BB138" s="362"/>
      <c r="BC138" s="362"/>
      <c r="BD138" s="362"/>
      <c r="BE138" s="362"/>
      <c r="BF138" s="362"/>
      <c r="BG138" s="362"/>
      <c r="BH138" s="362"/>
      <c r="BI138" s="362"/>
      <c r="BJ138" s="362"/>
      <c r="BK138" s="362"/>
      <c r="BL138" s="362"/>
    </row>
    <row r="139" ht="27.75" customHeight="1">
      <c r="A139" s="611"/>
      <c r="B139" s="612"/>
      <c r="C139" s="613" t="s">
        <v>162</v>
      </c>
      <c r="D139" s="614" t="s">
        <v>144</v>
      </c>
      <c r="E139" s="615" t="s">
        <v>447</v>
      </c>
      <c r="F139" s="616"/>
      <c r="G139" s="616"/>
      <c r="H139" s="617"/>
      <c r="I139" s="618">
        <v>16.0</v>
      </c>
      <c r="J139" s="614" t="s">
        <v>146</v>
      </c>
      <c r="K139" s="619" t="s">
        <v>318</v>
      </c>
      <c r="L139" s="617"/>
      <c r="M139" s="620">
        <v>2779.03</v>
      </c>
      <c r="N139" s="621"/>
      <c r="O139" s="622"/>
      <c r="P139" s="623"/>
      <c r="Q139" s="624"/>
      <c r="R139" s="625"/>
      <c r="S139" s="626"/>
      <c r="T139" s="526"/>
      <c r="U139" s="627"/>
      <c r="V139" s="628"/>
      <c r="W139" s="629"/>
      <c r="X139" s="630"/>
      <c r="Y139" s="631"/>
      <c r="Z139" s="632"/>
      <c r="AA139" s="632"/>
      <c r="AB139" s="632"/>
      <c r="AC139" s="633"/>
      <c r="AD139" s="633"/>
      <c r="AE139" s="634" t="s">
        <v>227</v>
      </c>
      <c r="AF139" s="635">
        <f t="shared" ref="AF139:AF155" si="144">SUM(N139:Y139)</f>
        <v>0</v>
      </c>
      <c r="AG139" s="635">
        <f t="shared" ref="AG139:AG155" si="145">AF139*I139</f>
        <v>0</v>
      </c>
      <c r="AH139" s="636">
        <f t="shared" ref="AH139:AH155" si="146">SUM(N139:Y139)*M139</f>
        <v>0</v>
      </c>
      <c r="AI139" s="637"/>
      <c r="AJ139" s="638"/>
      <c r="AK139" s="638">
        <f t="shared" ref="AK139:AK155" si="147">AJ139*AG139</f>
        <v>0</v>
      </c>
      <c r="AL139" s="640"/>
      <c r="AM139" s="469">
        <f t="shared" ref="AM139:BA139" si="143">$I139*N139</f>
        <v>0</v>
      </c>
      <c r="AN139" s="469">
        <f t="shared" si="143"/>
        <v>0</v>
      </c>
      <c r="AO139" s="469">
        <f t="shared" si="143"/>
        <v>0</v>
      </c>
      <c r="AP139" s="469">
        <f t="shared" si="143"/>
        <v>0</v>
      </c>
      <c r="AQ139" s="469">
        <f t="shared" si="143"/>
        <v>0</v>
      </c>
      <c r="AR139" s="469">
        <f t="shared" si="143"/>
        <v>0</v>
      </c>
      <c r="AS139" s="469">
        <f t="shared" si="143"/>
        <v>0</v>
      </c>
      <c r="AT139" s="469">
        <f t="shared" si="143"/>
        <v>0</v>
      </c>
      <c r="AU139" s="469">
        <f t="shared" si="143"/>
        <v>0</v>
      </c>
      <c r="AV139" s="469">
        <f t="shared" si="143"/>
        <v>0</v>
      </c>
      <c r="AW139" s="469">
        <f t="shared" si="143"/>
        <v>0</v>
      </c>
      <c r="AX139" s="469">
        <f t="shared" si="143"/>
        <v>0</v>
      </c>
      <c r="AY139" s="469">
        <f t="shared" si="143"/>
        <v>0</v>
      </c>
      <c r="AZ139" s="469">
        <f t="shared" si="143"/>
        <v>0</v>
      </c>
      <c r="BA139" s="469">
        <f t="shared" si="143"/>
        <v>0</v>
      </c>
      <c r="BB139" s="633"/>
      <c r="BC139" s="300"/>
      <c r="BD139" s="300"/>
      <c r="BE139" s="300"/>
      <c r="BF139" s="300"/>
      <c r="BG139" s="300"/>
      <c r="BH139" s="300"/>
      <c r="BI139" s="300"/>
      <c r="BJ139" s="300"/>
      <c r="BK139" s="300"/>
      <c r="BL139" s="300"/>
    </row>
    <row r="140" ht="12.0" customHeight="1">
      <c r="A140" s="462"/>
      <c r="B140" s="517" t="s">
        <v>448</v>
      </c>
      <c r="C140" s="517" t="s">
        <v>449</v>
      </c>
      <c r="D140" s="516" t="s">
        <v>144</v>
      </c>
      <c r="E140" s="519" t="s">
        <v>450</v>
      </c>
      <c r="F140" s="383"/>
      <c r="G140" s="649" t="s">
        <v>451</v>
      </c>
      <c r="H140" s="518" t="s">
        <v>251</v>
      </c>
      <c r="I140" s="521">
        <v>1.0</v>
      </c>
      <c r="J140" s="516" t="s">
        <v>146</v>
      </c>
      <c r="K140" s="650" t="s">
        <v>452</v>
      </c>
      <c r="L140" s="521">
        <v>40.0</v>
      </c>
      <c r="M140" s="523">
        <v>135.0</v>
      </c>
      <c r="N140" s="524"/>
      <c r="O140" s="525"/>
      <c r="P140" s="487"/>
      <c r="Q140" s="488"/>
      <c r="R140" s="489"/>
      <c r="S140" s="490"/>
      <c r="T140" s="645"/>
      <c r="U140" s="527"/>
      <c r="V140" s="528"/>
      <c r="W140" s="494"/>
      <c r="X140" s="495"/>
      <c r="Y140" s="496"/>
      <c r="Z140" s="529"/>
      <c r="AA140" s="529"/>
      <c r="AB140" s="529"/>
      <c r="AC140" s="300"/>
      <c r="AD140" s="300"/>
      <c r="AE140" s="500" t="s">
        <v>227</v>
      </c>
      <c r="AF140" s="513">
        <f t="shared" si="144"/>
        <v>0</v>
      </c>
      <c r="AG140" s="513">
        <f t="shared" si="145"/>
        <v>0</v>
      </c>
      <c r="AH140" s="514">
        <f t="shared" si="146"/>
        <v>0</v>
      </c>
      <c r="AI140" s="503"/>
      <c r="AJ140" s="530"/>
      <c r="AK140" s="531">
        <f t="shared" si="147"/>
        <v>0</v>
      </c>
      <c r="AL140" s="532"/>
      <c r="AM140" s="469">
        <f t="shared" ref="AM140:BA140" si="148">$I140*N140</f>
        <v>0</v>
      </c>
      <c r="AN140" s="469">
        <f t="shared" si="148"/>
        <v>0</v>
      </c>
      <c r="AO140" s="469">
        <f t="shared" si="148"/>
        <v>0</v>
      </c>
      <c r="AP140" s="469">
        <f t="shared" si="148"/>
        <v>0</v>
      </c>
      <c r="AQ140" s="469">
        <f t="shared" si="148"/>
        <v>0</v>
      </c>
      <c r="AR140" s="469">
        <f t="shared" si="148"/>
        <v>0</v>
      </c>
      <c r="AS140" s="469">
        <f t="shared" si="148"/>
        <v>0</v>
      </c>
      <c r="AT140" s="469">
        <f t="shared" si="148"/>
        <v>0</v>
      </c>
      <c r="AU140" s="469">
        <f t="shared" si="148"/>
        <v>0</v>
      </c>
      <c r="AV140" s="469">
        <f t="shared" si="148"/>
        <v>0</v>
      </c>
      <c r="AW140" s="469">
        <f t="shared" si="148"/>
        <v>0</v>
      </c>
      <c r="AX140" s="469">
        <f t="shared" si="148"/>
        <v>0</v>
      </c>
      <c r="AY140" s="469">
        <f t="shared" si="148"/>
        <v>0</v>
      </c>
      <c r="AZ140" s="469">
        <f t="shared" si="148"/>
        <v>0</v>
      </c>
      <c r="BA140" s="469">
        <f t="shared" si="148"/>
        <v>0</v>
      </c>
      <c r="BB140" s="300"/>
      <c r="BC140" s="300"/>
      <c r="BD140" s="300"/>
      <c r="BE140" s="300"/>
      <c r="BF140" s="300"/>
      <c r="BG140" s="300"/>
      <c r="BH140" s="300"/>
      <c r="BI140" s="300"/>
      <c r="BJ140" s="300"/>
      <c r="BK140" s="300"/>
      <c r="BL140" s="300"/>
    </row>
    <row r="141" ht="12.0" customHeight="1">
      <c r="A141" s="462"/>
      <c r="B141" s="517" t="s">
        <v>449</v>
      </c>
      <c r="C141" s="517" t="s">
        <v>453</v>
      </c>
      <c r="D141" s="516" t="s">
        <v>144</v>
      </c>
      <c r="E141" s="519" t="s">
        <v>450</v>
      </c>
      <c r="F141" s="383"/>
      <c r="G141" s="649" t="s">
        <v>454</v>
      </c>
      <c r="H141" s="518" t="s">
        <v>251</v>
      </c>
      <c r="I141" s="521">
        <v>1.0</v>
      </c>
      <c r="J141" s="516" t="s">
        <v>146</v>
      </c>
      <c r="K141" s="650" t="s">
        <v>455</v>
      </c>
      <c r="L141" s="521">
        <v>48.5</v>
      </c>
      <c r="M141" s="523">
        <v>139.0</v>
      </c>
      <c r="N141" s="524"/>
      <c r="O141" s="525"/>
      <c r="P141" s="487"/>
      <c r="Q141" s="488"/>
      <c r="R141" s="489"/>
      <c r="S141" s="490"/>
      <c r="T141" s="526"/>
      <c r="U141" s="527"/>
      <c r="V141" s="528"/>
      <c r="W141" s="494"/>
      <c r="X141" s="495"/>
      <c r="Y141" s="496"/>
      <c r="Z141" s="529"/>
      <c r="AA141" s="529"/>
      <c r="AB141" s="529"/>
      <c r="AC141" s="300"/>
      <c r="AD141" s="300"/>
      <c r="AE141" s="500" t="s">
        <v>227</v>
      </c>
      <c r="AF141" s="513">
        <f t="shared" si="144"/>
        <v>0</v>
      </c>
      <c r="AG141" s="513">
        <f t="shared" si="145"/>
        <v>0</v>
      </c>
      <c r="AH141" s="514">
        <f t="shared" si="146"/>
        <v>0</v>
      </c>
      <c r="AI141" s="503"/>
      <c r="AJ141" s="530"/>
      <c r="AK141" s="531">
        <f t="shared" si="147"/>
        <v>0</v>
      </c>
      <c r="AL141" s="532"/>
      <c r="AM141" s="469">
        <f t="shared" ref="AM141:BA141" si="149">$I141*N141</f>
        <v>0</v>
      </c>
      <c r="AN141" s="469">
        <f t="shared" si="149"/>
        <v>0</v>
      </c>
      <c r="AO141" s="469">
        <f t="shared" si="149"/>
        <v>0</v>
      </c>
      <c r="AP141" s="469">
        <f t="shared" si="149"/>
        <v>0</v>
      </c>
      <c r="AQ141" s="469">
        <f t="shared" si="149"/>
        <v>0</v>
      </c>
      <c r="AR141" s="469">
        <f t="shared" si="149"/>
        <v>0</v>
      </c>
      <c r="AS141" s="469">
        <f t="shared" si="149"/>
        <v>0</v>
      </c>
      <c r="AT141" s="469">
        <f t="shared" si="149"/>
        <v>0</v>
      </c>
      <c r="AU141" s="469">
        <f t="shared" si="149"/>
        <v>0</v>
      </c>
      <c r="AV141" s="469">
        <f t="shared" si="149"/>
        <v>0</v>
      </c>
      <c r="AW141" s="469">
        <f t="shared" si="149"/>
        <v>0</v>
      </c>
      <c r="AX141" s="469">
        <f t="shared" si="149"/>
        <v>0</v>
      </c>
      <c r="AY141" s="469">
        <f t="shared" si="149"/>
        <v>0</v>
      </c>
      <c r="AZ141" s="469">
        <f t="shared" si="149"/>
        <v>0</v>
      </c>
      <c r="BA141" s="469">
        <f t="shared" si="149"/>
        <v>0</v>
      </c>
      <c r="BB141" s="300"/>
      <c r="BC141" s="300"/>
      <c r="BD141" s="300"/>
      <c r="BE141" s="300"/>
      <c r="BF141" s="300"/>
      <c r="BG141" s="300"/>
      <c r="BH141" s="300"/>
      <c r="BI141" s="300"/>
      <c r="BJ141" s="300"/>
      <c r="BK141" s="300"/>
      <c r="BL141" s="300"/>
    </row>
    <row r="142" ht="12.0" customHeight="1">
      <c r="A142" s="462"/>
      <c r="B142" s="517" t="s">
        <v>453</v>
      </c>
      <c r="C142" s="517" t="s">
        <v>456</v>
      </c>
      <c r="D142" s="516" t="s">
        <v>144</v>
      </c>
      <c r="E142" s="519" t="s">
        <v>450</v>
      </c>
      <c r="F142" s="383"/>
      <c r="G142" s="649" t="s">
        <v>457</v>
      </c>
      <c r="H142" s="518" t="s">
        <v>251</v>
      </c>
      <c r="I142" s="521">
        <v>1.0</v>
      </c>
      <c r="J142" s="516" t="s">
        <v>146</v>
      </c>
      <c r="K142" s="650" t="s">
        <v>452</v>
      </c>
      <c r="L142" s="521">
        <v>44.0</v>
      </c>
      <c r="M142" s="523">
        <v>139.0</v>
      </c>
      <c r="N142" s="524"/>
      <c r="O142" s="525"/>
      <c r="P142" s="487"/>
      <c r="Q142" s="488"/>
      <c r="R142" s="489"/>
      <c r="S142" s="490"/>
      <c r="T142" s="526"/>
      <c r="U142" s="527"/>
      <c r="V142" s="528"/>
      <c r="W142" s="494"/>
      <c r="X142" s="495"/>
      <c r="Y142" s="496"/>
      <c r="Z142" s="529"/>
      <c r="AA142" s="529"/>
      <c r="AB142" s="529"/>
      <c r="AC142" s="300"/>
      <c r="AD142" s="300"/>
      <c r="AE142" s="500" t="s">
        <v>227</v>
      </c>
      <c r="AF142" s="513">
        <f t="shared" si="144"/>
        <v>0</v>
      </c>
      <c r="AG142" s="513">
        <f t="shared" si="145"/>
        <v>0</v>
      </c>
      <c r="AH142" s="514">
        <f t="shared" si="146"/>
        <v>0</v>
      </c>
      <c r="AI142" s="503"/>
      <c r="AJ142" s="530"/>
      <c r="AK142" s="531">
        <f t="shared" si="147"/>
        <v>0</v>
      </c>
      <c r="AL142" s="532"/>
      <c r="AM142" s="469">
        <f t="shared" ref="AM142:BA142" si="150">$I142*N142</f>
        <v>0</v>
      </c>
      <c r="AN142" s="469">
        <f t="shared" si="150"/>
        <v>0</v>
      </c>
      <c r="AO142" s="469">
        <f t="shared" si="150"/>
        <v>0</v>
      </c>
      <c r="AP142" s="469">
        <f t="shared" si="150"/>
        <v>0</v>
      </c>
      <c r="AQ142" s="469">
        <f t="shared" si="150"/>
        <v>0</v>
      </c>
      <c r="AR142" s="469">
        <f t="shared" si="150"/>
        <v>0</v>
      </c>
      <c r="AS142" s="469">
        <f t="shared" si="150"/>
        <v>0</v>
      </c>
      <c r="AT142" s="469">
        <f t="shared" si="150"/>
        <v>0</v>
      </c>
      <c r="AU142" s="469">
        <f t="shared" si="150"/>
        <v>0</v>
      </c>
      <c r="AV142" s="469">
        <f t="shared" si="150"/>
        <v>0</v>
      </c>
      <c r="AW142" s="469">
        <f t="shared" si="150"/>
        <v>0</v>
      </c>
      <c r="AX142" s="469">
        <f t="shared" si="150"/>
        <v>0</v>
      </c>
      <c r="AY142" s="469">
        <f t="shared" si="150"/>
        <v>0</v>
      </c>
      <c r="AZ142" s="469">
        <f t="shared" si="150"/>
        <v>0</v>
      </c>
      <c r="BA142" s="469">
        <f t="shared" si="150"/>
        <v>0</v>
      </c>
      <c r="BB142" s="300"/>
      <c r="BC142" s="300"/>
      <c r="BD142" s="300"/>
      <c r="BE142" s="300"/>
      <c r="BF142" s="300"/>
      <c r="BG142" s="300"/>
      <c r="BH142" s="300"/>
      <c r="BI142" s="300"/>
      <c r="BJ142" s="300"/>
      <c r="BK142" s="300"/>
      <c r="BL142" s="300"/>
    </row>
    <row r="143" ht="12.0" customHeight="1">
      <c r="A143" s="462"/>
      <c r="B143" s="517" t="s">
        <v>456</v>
      </c>
      <c r="C143" s="517" t="s">
        <v>458</v>
      </c>
      <c r="D143" s="516" t="s">
        <v>144</v>
      </c>
      <c r="E143" s="519" t="s">
        <v>450</v>
      </c>
      <c r="F143" s="383"/>
      <c r="G143" s="649" t="s">
        <v>459</v>
      </c>
      <c r="H143" s="518" t="s">
        <v>251</v>
      </c>
      <c r="I143" s="521">
        <v>1.0</v>
      </c>
      <c r="J143" s="516" t="s">
        <v>146</v>
      </c>
      <c r="K143" s="650" t="s">
        <v>460</v>
      </c>
      <c r="L143" s="521">
        <v>46.5</v>
      </c>
      <c r="M143" s="523">
        <v>139.0</v>
      </c>
      <c r="N143" s="524"/>
      <c r="O143" s="525"/>
      <c r="P143" s="487"/>
      <c r="Q143" s="488"/>
      <c r="R143" s="489"/>
      <c r="S143" s="490"/>
      <c r="T143" s="526"/>
      <c r="U143" s="527"/>
      <c r="V143" s="528"/>
      <c r="W143" s="494"/>
      <c r="X143" s="495"/>
      <c r="Y143" s="496"/>
      <c r="Z143" s="529"/>
      <c r="AA143" s="529"/>
      <c r="AB143" s="529"/>
      <c r="AC143" s="300"/>
      <c r="AD143" s="300"/>
      <c r="AE143" s="500" t="s">
        <v>227</v>
      </c>
      <c r="AF143" s="513">
        <f t="shared" si="144"/>
        <v>0</v>
      </c>
      <c r="AG143" s="513">
        <f t="shared" si="145"/>
        <v>0</v>
      </c>
      <c r="AH143" s="514">
        <f t="shared" si="146"/>
        <v>0</v>
      </c>
      <c r="AI143" s="503"/>
      <c r="AJ143" s="530"/>
      <c r="AK143" s="531">
        <f t="shared" si="147"/>
        <v>0</v>
      </c>
      <c r="AL143" s="532"/>
      <c r="AM143" s="469">
        <f t="shared" ref="AM143:BA143" si="151">$I143*N143</f>
        <v>0</v>
      </c>
      <c r="AN143" s="469">
        <f t="shared" si="151"/>
        <v>0</v>
      </c>
      <c r="AO143" s="469">
        <f t="shared" si="151"/>
        <v>0</v>
      </c>
      <c r="AP143" s="469">
        <f t="shared" si="151"/>
        <v>0</v>
      </c>
      <c r="AQ143" s="469">
        <f t="shared" si="151"/>
        <v>0</v>
      </c>
      <c r="AR143" s="469">
        <f t="shared" si="151"/>
        <v>0</v>
      </c>
      <c r="AS143" s="469">
        <f t="shared" si="151"/>
        <v>0</v>
      </c>
      <c r="AT143" s="469">
        <f t="shared" si="151"/>
        <v>0</v>
      </c>
      <c r="AU143" s="469">
        <f t="shared" si="151"/>
        <v>0</v>
      </c>
      <c r="AV143" s="469">
        <f t="shared" si="151"/>
        <v>0</v>
      </c>
      <c r="AW143" s="469">
        <f t="shared" si="151"/>
        <v>0</v>
      </c>
      <c r="AX143" s="469">
        <f t="shared" si="151"/>
        <v>0</v>
      </c>
      <c r="AY143" s="469">
        <f t="shared" si="151"/>
        <v>0</v>
      </c>
      <c r="AZ143" s="469">
        <f t="shared" si="151"/>
        <v>0</v>
      </c>
      <c r="BA143" s="469">
        <f t="shared" si="151"/>
        <v>0</v>
      </c>
      <c r="BB143" s="300"/>
      <c r="BC143" s="300"/>
      <c r="BD143" s="300"/>
      <c r="BE143" s="300"/>
      <c r="BF143" s="300"/>
      <c r="BG143" s="300"/>
      <c r="BH143" s="300"/>
      <c r="BI143" s="300"/>
      <c r="BJ143" s="300"/>
      <c r="BK143" s="300"/>
      <c r="BL143" s="300"/>
    </row>
    <row r="144" ht="12.0" customHeight="1">
      <c r="A144" s="462"/>
      <c r="B144" s="517" t="s">
        <v>458</v>
      </c>
      <c r="C144" s="517" t="s">
        <v>461</v>
      </c>
      <c r="D144" s="516" t="s">
        <v>144</v>
      </c>
      <c r="E144" s="519" t="s">
        <v>450</v>
      </c>
      <c r="F144" s="383"/>
      <c r="G144" s="649" t="s">
        <v>462</v>
      </c>
      <c r="H144" s="518" t="s">
        <v>278</v>
      </c>
      <c r="I144" s="521">
        <v>1.0</v>
      </c>
      <c r="J144" s="516" t="s">
        <v>146</v>
      </c>
      <c r="K144" s="650" t="s">
        <v>455</v>
      </c>
      <c r="L144" s="521">
        <v>51.0</v>
      </c>
      <c r="M144" s="523">
        <v>139.0</v>
      </c>
      <c r="N144" s="524"/>
      <c r="O144" s="525"/>
      <c r="P144" s="487"/>
      <c r="Q144" s="488"/>
      <c r="R144" s="489"/>
      <c r="S144" s="490"/>
      <c r="T144" s="526"/>
      <c r="U144" s="527"/>
      <c r="V144" s="528"/>
      <c r="W144" s="494"/>
      <c r="X144" s="495"/>
      <c r="Y144" s="496"/>
      <c r="Z144" s="529"/>
      <c r="AA144" s="529"/>
      <c r="AB144" s="529"/>
      <c r="AC144" s="300"/>
      <c r="AD144" s="300"/>
      <c r="AE144" s="500" t="s">
        <v>227</v>
      </c>
      <c r="AF144" s="513">
        <f t="shared" si="144"/>
        <v>0</v>
      </c>
      <c r="AG144" s="513">
        <f t="shared" si="145"/>
        <v>0</v>
      </c>
      <c r="AH144" s="514">
        <f t="shared" si="146"/>
        <v>0</v>
      </c>
      <c r="AI144" s="503"/>
      <c r="AJ144" s="530"/>
      <c r="AK144" s="531">
        <f t="shared" si="147"/>
        <v>0</v>
      </c>
      <c r="AL144" s="532"/>
      <c r="AM144" s="469">
        <f t="shared" ref="AM144:BA144" si="152">$I144*N144</f>
        <v>0</v>
      </c>
      <c r="AN144" s="469">
        <f t="shared" si="152"/>
        <v>0</v>
      </c>
      <c r="AO144" s="469">
        <f t="shared" si="152"/>
        <v>0</v>
      </c>
      <c r="AP144" s="469">
        <f t="shared" si="152"/>
        <v>0</v>
      </c>
      <c r="AQ144" s="469">
        <f t="shared" si="152"/>
        <v>0</v>
      </c>
      <c r="AR144" s="469">
        <f t="shared" si="152"/>
        <v>0</v>
      </c>
      <c r="AS144" s="469">
        <f t="shared" si="152"/>
        <v>0</v>
      </c>
      <c r="AT144" s="469">
        <f t="shared" si="152"/>
        <v>0</v>
      </c>
      <c r="AU144" s="469">
        <f t="shared" si="152"/>
        <v>0</v>
      </c>
      <c r="AV144" s="469">
        <f t="shared" si="152"/>
        <v>0</v>
      </c>
      <c r="AW144" s="469">
        <f t="shared" si="152"/>
        <v>0</v>
      </c>
      <c r="AX144" s="469">
        <f t="shared" si="152"/>
        <v>0</v>
      </c>
      <c r="AY144" s="469">
        <f t="shared" si="152"/>
        <v>0</v>
      </c>
      <c r="AZ144" s="469">
        <f t="shared" si="152"/>
        <v>0</v>
      </c>
      <c r="BA144" s="469">
        <f t="shared" si="152"/>
        <v>0</v>
      </c>
      <c r="BB144" s="300"/>
      <c r="BC144" s="300"/>
      <c r="BD144" s="300"/>
      <c r="BE144" s="300"/>
      <c r="BF144" s="300"/>
      <c r="BG144" s="300"/>
      <c r="BH144" s="300"/>
      <c r="BI144" s="300"/>
      <c r="BJ144" s="300"/>
      <c r="BK144" s="300"/>
      <c r="BL144" s="300"/>
    </row>
    <row r="145" ht="12.0" customHeight="1">
      <c r="A145" s="462"/>
      <c r="B145" s="517" t="s">
        <v>461</v>
      </c>
      <c r="C145" s="517" t="s">
        <v>463</v>
      </c>
      <c r="D145" s="516" t="s">
        <v>144</v>
      </c>
      <c r="E145" s="519" t="s">
        <v>450</v>
      </c>
      <c r="F145" s="383"/>
      <c r="G145" s="649" t="s">
        <v>464</v>
      </c>
      <c r="H145" s="518" t="s">
        <v>278</v>
      </c>
      <c r="I145" s="521">
        <v>1.0</v>
      </c>
      <c r="J145" s="516" t="s">
        <v>146</v>
      </c>
      <c r="K145" s="650" t="s">
        <v>452</v>
      </c>
      <c r="L145" s="521">
        <v>53.0</v>
      </c>
      <c r="M145" s="523">
        <v>163.77</v>
      </c>
      <c r="N145" s="524"/>
      <c r="O145" s="525"/>
      <c r="P145" s="487"/>
      <c r="Q145" s="488"/>
      <c r="R145" s="489"/>
      <c r="S145" s="490"/>
      <c r="T145" s="526"/>
      <c r="U145" s="527"/>
      <c r="V145" s="528"/>
      <c r="W145" s="494"/>
      <c r="X145" s="495"/>
      <c r="Y145" s="496"/>
      <c r="Z145" s="529"/>
      <c r="AA145" s="529"/>
      <c r="AB145" s="529"/>
      <c r="AC145" s="300"/>
      <c r="AD145" s="300"/>
      <c r="AE145" s="500" t="s">
        <v>227</v>
      </c>
      <c r="AF145" s="513">
        <f t="shared" si="144"/>
        <v>0</v>
      </c>
      <c r="AG145" s="513">
        <f t="shared" si="145"/>
        <v>0</v>
      </c>
      <c r="AH145" s="514">
        <f t="shared" si="146"/>
        <v>0</v>
      </c>
      <c r="AI145" s="503"/>
      <c r="AJ145" s="530"/>
      <c r="AK145" s="531">
        <f t="shared" si="147"/>
        <v>0</v>
      </c>
      <c r="AL145" s="532"/>
      <c r="AM145" s="469">
        <f t="shared" ref="AM145:BA145" si="153">$I145*N145</f>
        <v>0</v>
      </c>
      <c r="AN145" s="469">
        <f t="shared" si="153"/>
        <v>0</v>
      </c>
      <c r="AO145" s="469">
        <f t="shared" si="153"/>
        <v>0</v>
      </c>
      <c r="AP145" s="469">
        <f t="shared" si="153"/>
        <v>0</v>
      </c>
      <c r="AQ145" s="469">
        <f t="shared" si="153"/>
        <v>0</v>
      </c>
      <c r="AR145" s="469">
        <f t="shared" si="153"/>
        <v>0</v>
      </c>
      <c r="AS145" s="469">
        <f t="shared" si="153"/>
        <v>0</v>
      </c>
      <c r="AT145" s="469">
        <f t="shared" si="153"/>
        <v>0</v>
      </c>
      <c r="AU145" s="469">
        <f t="shared" si="153"/>
        <v>0</v>
      </c>
      <c r="AV145" s="469">
        <f t="shared" si="153"/>
        <v>0</v>
      </c>
      <c r="AW145" s="469">
        <f t="shared" si="153"/>
        <v>0</v>
      </c>
      <c r="AX145" s="469">
        <f t="shared" si="153"/>
        <v>0</v>
      </c>
      <c r="AY145" s="469">
        <f t="shared" si="153"/>
        <v>0</v>
      </c>
      <c r="AZ145" s="469">
        <f t="shared" si="153"/>
        <v>0</v>
      </c>
      <c r="BA145" s="469">
        <f t="shared" si="153"/>
        <v>0</v>
      </c>
      <c r="BB145" s="300"/>
      <c r="BC145" s="300"/>
      <c r="BD145" s="300"/>
      <c r="BE145" s="300"/>
      <c r="BF145" s="300"/>
      <c r="BG145" s="300"/>
      <c r="BH145" s="300"/>
      <c r="BI145" s="300"/>
      <c r="BJ145" s="300"/>
      <c r="BK145" s="300"/>
      <c r="BL145" s="300"/>
    </row>
    <row r="146" ht="12.0" customHeight="1">
      <c r="A146" s="462"/>
      <c r="B146" s="517" t="s">
        <v>463</v>
      </c>
      <c r="C146" s="517" t="s">
        <v>465</v>
      </c>
      <c r="D146" s="516" t="s">
        <v>144</v>
      </c>
      <c r="E146" s="519" t="s">
        <v>450</v>
      </c>
      <c r="F146" s="383"/>
      <c r="G146" s="649" t="s">
        <v>466</v>
      </c>
      <c r="H146" s="518" t="s">
        <v>278</v>
      </c>
      <c r="I146" s="521">
        <v>1.0</v>
      </c>
      <c r="J146" s="516" t="s">
        <v>146</v>
      </c>
      <c r="K146" s="650" t="s">
        <v>452</v>
      </c>
      <c r="L146" s="521">
        <v>60.5</v>
      </c>
      <c r="M146" s="523">
        <v>181.28</v>
      </c>
      <c r="N146" s="524"/>
      <c r="O146" s="525"/>
      <c r="P146" s="487"/>
      <c r="Q146" s="488"/>
      <c r="R146" s="489"/>
      <c r="S146" s="490"/>
      <c r="T146" s="526"/>
      <c r="U146" s="527"/>
      <c r="V146" s="528"/>
      <c r="W146" s="494"/>
      <c r="X146" s="495"/>
      <c r="Y146" s="496"/>
      <c r="Z146" s="529"/>
      <c r="AA146" s="529"/>
      <c r="AB146" s="529"/>
      <c r="AC146" s="300"/>
      <c r="AD146" s="300"/>
      <c r="AE146" s="500" t="s">
        <v>227</v>
      </c>
      <c r="AF146" s="513">
        <f t="shared" si="144"/>
        <v>0</v>
      </c>
      <c r="AG146" s="513">
        <f t="shared" si="145"/>
        <v>0</v>
      </c>
      <c r="AH146" s="514">
        <f t="shared" si="146"/>
        <v>0</v>
      </c>
      <c r="AI146" s="503"/>
      <c r="AJ146" s="530"/>
      <c r="AK146" s="531">
        <f t="shared" si="147"/>
        <v>0</v>
      </c>
      <c r="AL146" s="532"/>
      <c r="AM146" s="469">
        <f t="shared" ref="AM146:BA146" si="154">$I146*N146</f>
        <v>0</v>
      </c>
      <c r="AN146" s="469">
        <f t="shared" si="154"/>
        <v>0</v>
      </c>
      <c r="AO146" s="469">
        <f t="shared" si="154"/>
        <v>0</v>
      </c>
      <c r="AP146" s="469">
        <f t="shared" si="154"/>
        <v>0</v>
      </c>
      <c r="AQ146" s="469">
        <f t="shared" si="154"/>
        <v>0</v>
      </c>
      <c r="AR146" s="469">
        <f t="shared" si="154"/>
        <v>0</v>
      </c>
      <c r="AS146" s="469">
        <f t="shared" si="154"/>
        <v>0</v>
      </c>
      <c r="AT146" s="469">
        <f t="shared" si="154"/>
        <v>0</v>
      </c>
      <c r="AU146" s="469">
        <f t="shared" si="154"/>
        <v>0</v>
      </c>
      <c r="AV146" s="469">
        <f t="shared" si="154"/>
        <v>0</v>
      </c>
      <c r="AW146" s="469">
        <f t="shared" si="154"/>
        <v>0</v>
      </c>
      <c r="AX146" s="469">
        <f t="shared" si="154"/>
        <v>0</v>
      </c>
      <c r="AY146" s="469">
        <f t="shared" si="154"/>
        <v>0</v>
      </c>
      <c r="AZ146" s="469">
        <f t="shared" si="154"/>
        <v>0</v>
      </c>
      <c r="BA146" s="469">
        <f t="shared" si="154"/>
        <v>0</v>
      </c>
      <c r="BB146" s="300"/>
      <c r="BC146" s="300"/>
      <c r="BD146" s="300"/>
      <c r="BE146" s="300"/>
      <c r="BF146" s="300"/>
      <c r="BG146" s="300"/>
      <c r="BH146" s="300"/>
      <c r="BI146" s="300"/>
      <c r="BJ146" s="300"/>
      <c r="BK146" s="300"/>
      <c r="BL146" s="300"/>
    </row>
    <row r="147" ht="12.0" customHeight="1">
      <c r="A147" s="462"/>
      <c r="B147" s="517" t="s">
        <v>465</v>
      </c>
      <c r="C147" s="517" t="s">
        <v>467</v>
      </c>
      <c r="D147" s="516" t="s">
        <v>144</v>
      </c>
      <c r="E147" s="519" t="s">
        <v>450</v>
      </c>
      <c r="F147" s="383"/>
      <c r="G147" s="649" t="s">
        <v>468</v>
      </c>
      <c r="H147" s="518" t="s">
        <v>278</v>
      </c>
      <c r="I147" s="521">
        <v>1.0</v>
      </c>
      <c r="J147" s="516" t="s">
        <v>146</v>
      </c>
      <c r="K147" s="650" t="s">
        <v>469</v>
      </c>
      <c r="L147" s="521">
        <v>57.5</v>
      </c>
      <c r="M147" s="523">
        <v>189.52</v>
      </c>
      <c r="N147" s="524"/>
      <c r="O147" s="525"/>
      <c r="P147" s="487"/>
      <c r="Q147" s="488"/>
      <c r="R147" s="489"/>
      <c r="S147" s="490"/>
      <c r="T147" s="526"/>
      <c r="U147" s="527"/>
      <c r="V147" s="528"/>
      <c r="W147" s="494"/>
      <c r="X147" s="495"/>
      <c r="Y147" s="496"/>
      <c r="Z147" s="529"/>
      <c r="AA147" s="529"/>
      <c r="AB147" s="529"/>
      <c r="AC147" s="300"/>
      <c r="AD147" s="300"/>
      <c r="AE147" s="500" t="s">
        <v>227</v>
      </c>
      <c r="AF147" s="513">
        <f t="shared" si="144"/>
        <v>0</v>
      </c>
      <c r="AG147" s="513">
        <f t="shared" si="145"/>
        <v>0</v>
      </c>
      <c r="AH147" s="514">
        <f t="shared" si="146"/>
        <v>0</v>
      </c>
      <c r="AI147" s="503"/>
      <c r="AJ147" s="530"/>
      <c r="AK147" s="531">
        <f t="shared" si="147"/>
        <v>0</v>
      </c>
      <c r="AL147" s="532"/>
      <c r="AM147" s="469">
        <f t="shared" ref="AM147:BA147" si="155">$I147*N147</f>
        <v>0</v>
      </c>
      <c r="AN147" s="469">
        <f t="shared" si="155"/>
        <v>0</v>
      </c>
      <c r="AO147" s="469">
        <f t="shared" si="155"/>
        <v>0</v>
      </c>
      <c r="AP147" s="469">
        <f t="shared" si="155"/>
        <v>0</v>
      </c>
      <c r="AQ147" s="469">
        <f t="shared" si="155"/>
        <v>0</v>
      </c>
      <c r="AR147" s="469">
        <f t="shared" si="155"/>
        <v>0</v>
      </c>
      <c r="AS147" s="469">
        <f t="shared" si="155"/>
        <v>0</v>
      </c>
      <c r="AT147" s="469">
        <f t="shared" si="155"/>
        <v>0</v>
      </c>
      <c r="AU147" s="469">
        <f t="shared" si="155"/>
        <v>0</v>
      </c>
      <c r="AV147" s="469">
        <f t="shared" si="155"/>
        <v>0</v>
      </c>
      <c r="AW147" s="469">
        <f t="shared" si="155"/>
        <v>0</v>
      </c>
      <c r="AX147" s="469">
        <f t="shared" si="155"/>
        <v>0</v>
      </c>
      <c r="AY147" s="469">
        <f t="shared" si="155"/>
        <v>0</v>
      </c>
      <c r="AZ147" s="469">
        <f t="shared" si="155"/>
        <v>0</v>
      </c>
      <c r="BA147" s="469">
        <f t="shared" si="155"/>
        <v>0</v>
      </c>
      <c r="BB147" s="300"/>
      <c r="BC147" s="300"/>
      <c r="BD147" s="300"/>
      <c r="BE147" s="300"/>
      <c r="BF147" s="300"/>
      <c r="BG147" s="300"/>
      <c r="BH147" s="300"/>
      <c r="BI147" s="300"/>
      <c r="BJ147" s="300"/>
      <c r="BK147" s="300"/>
      <c r="BL147" s="300"/>
    </row>
    <row r="148" ht="12.0" customHeight="1">
      <c r="A148" s="462"/>
      <c r="B148" s="517" t="s">
        <v>467</v>
      </c>
      <c r="C148" s="517" t="s">
        <v>470</v>
      </c>
      <c r="D148" s="516" t="s">
        <v>144</v>
      </c>
      <c r="E148" s="519" t="s">
        <v>450</v>
      </c>
      <c r="F148" s="383"/>
      <c r="G148" s="649" t="s">
        <v>471</v>
      </c>
      <c r="H148" s="518" t="s">
        <v>278</v>
      </c>
      <c r="I148" s="521">
        <v>1.0</v>
      </c>
      <c r="J148" s="516" t="s">
        <v>146</v>
      </c>
      <c r="K148" s="650" t="s">
        <v>460</v>
      </c>
      <c r="L148" s="521">
        <v>55.0</v>
      </c>
      <c r="M148" s="523">
        <v>196.73</v>
      </c>
      <c r="N148" s="524"/>
      <c r="O148" s="525"/>
      <c r="P148" s="487"/>
      <c r="Q148" s="488"/>
      <c r="R148" s="489"/>
      <c r="S148" s="490"/>
      <c r="T148" s="526"/>
      <c r="U148" s="527"/>
      <c r="V148" s="528"/>
      <c r="W148" s="494"/>
      <c r="X148" s="495"/>
      <c r="Y148" s="496"/>
      <c r="Z148" s="529"/>
      <c r="AA148" s="529"/>
      <c r="AB148" s="529"/>
      <c r="AC148" s="300"/>
      <c r="AD148" s="300"/>
      <c r="AE148" s="500" t="s">
        <v>227</v>
      </c>
      <c r="AF148" s="513">
        <f t="shared" si="144"/>
        <v>0</v>
      </c>
      <c r="AG148" s="513">
        <f t="shared" si="145"/>
        <v>0</v>
      </c>
      <c r="AH148" s="514">
        <f t="shared" si="146"/>
        <v>0</v>
      </c>
      <c r="AI148" s="503"/>
      <c r="AJ148" s="530"/>
      <c r="AK148" s="531">
        <f t="shared" si="147"/>
        <v>0</v>
      </c>
      <c r="AL148" s="532"/>
      <c r="AM148" s="469">
        <f t="shared" ref="AM148:BA148" si="156">$I148*N148</f>
        <v>0</v>
      </c>
      <c r="AN148" s="469">
        <f t="shared" si="156"/>
        <v>0</v>
      </c>
      <c r="AO148" s="469">
        <f t="shared" si="156"/>
        <v>0</v>
      </c>
      <c r="AP148" s="469">
        <f t="shared" si="156"/>
        <v>0</v>
      </c>
      <c r="AQ148" s="469">
        <f t="shared" si="156"/>
        <v>0</v>
      </c>
      <c r="AR148" s="469">
        <f t="shared" si="156"/>
        <v>0</v>
      </c>
      <c r="AS148" s="469">
        <f t="shared" si="156"/>
        <v>0</v>
      </c>
      <c r="AT148" s="469">
        <f t="shared" si="156"/>
        <v>0</v>
      </c>
      <c r="AU148" s="469">
        <f t="shared" si="156"/>
        <v>0</v>
      </c>
      <c r="AV148" s="469">
        <f t="shared" si="156"/>
        <v>0</v>
      </c>
      <c r="AW148" s="469">
        <f t="shared" si="156"/>
        <v>0</v>
      </c>
      <c r="AX148" s="469">
        <f t="shared" si="156"/>
        <v>0</v>
      </c>
      <c r="AY148" s="469">
        <f t="shared" si="156"/>
        <v>0</v>
      </c>
      <c r="AZ148" s="469">
        <f t="shared" si="156"/>
        <v>0</v>
      </c>
      <c r="BA148" s="469">
        <f t="shared" si="156"/>
        <v>0</v>
      </c>
      <c r="BB148" s="300"/>
      <c r="BC148" s="300"/>
      <c r="BD148" s="300"/>
      <c r="BE148" s="300"/>
      <c r="BF148" s="300"/>
      <c r="BG148" s="300"/>
      <c r="BH148" s="300"/>
      <c r="BI148" s="300"/>
      <c r="BJ148" s="300"/>
      <c r="BK148" s="300"/>
      <c r="BL148" s="300"/>
    </row>
    <row r="149" ht="12.0" customHeight="1">
      <c r="A149" s="462"/>
      <c r="B149" s="517" t="s">
        <v>470</v>
      </c>
      <c r="C149" s="517" t="s">
        <v>472</v>
      </c>
      <c r="D149" s="516" t="s">
        <v>144</v>
      </c>
      <c r="E149" s="519" t="s">
        <v>450</v>
      </c>
      <c r="F149" s="383"/>
      <c r="G149" s="649" t="s">
        <v>473</v>
      </c>
      <c r="H149" s="518" t="s">
        <v>278</v>
      </c>
      <c r="I149" s="521">
        <v>1.0</v>
      </c>
      <c r="J149" s="516" t="s">
        <v>146</v>
      </c>
      <c r="K149" s="650" t="s">
        <v>469</v>
      </c>
      <c r="L149" s="521">
        <v>63.0</v>
      </c>
      <c r="M149" s="523">
        <v>214.24</v>
      </c>
      <c r="N149" s="524"/>
      <c r="O149" s="525"/>
      <c r="P149" s="487"/>
      <c r="Q149" s="488"/>
      <c r="R149" s="489"/>
      <c r="S149" s="490"/>
      <c r="T149" s="526"/>
      <c r="U149" s="527"/>
      <c r="V149" s="528"/>
      <c r="W149" s="494"/>
      <c r="X149" s="495"/>
      <c r="Y149" s="496"/>
      <c r="Z149" s="529"/>
      <c r="AA149" s="529"/>
      <c r="AB149" s="529"/>
      <c r="AC149" s="300"/>
      <c r="AD149" s="300"/>
      <c r="AE149" s="500" t="s">
        <v>227</v>
      </c>
      <c r="AF149" s="513">
        <f t="shared" si="144"/>
        <v>0</v>
      </c>
      <c r="AG149" s="513">
        <f t="shared" si="145"/>
        <v>0</v>
      </c>
      <c r="AH149" s="514">
        <f t="shared" si="146"/>
        <v>0</v>
      </c>
      <c r="AI149" s="503"/>
      <c r="AJ149" s="530"/>
      <c r="AK149" s="531">
        <f t="shared" si="147"/>
        <v>0</v>
      </c>
      <c r="AL149" s="532"/>
      <c r="AM149" s="469">
        <f t="shared" ref="AM149:BA149" si="157">$I149*N149</f>
        <v>0</v>
      </c>
      <c r="AN149" s="469">
        <f t="shared" si="157"/>
        <v>0</v>
      </c>
      <c r="AO149" s="469">
        <f t="shared" si="157"/>
        <v>0</v>
      </c>
      <c r="AP149" s="469">
        <f t="shared" si="157"/>
        <v>0</v>
      </c>
      <c r="AQ149" s="469">
        <f t="shared" si="157"/>
        <v>0</v>
      </c>
      <c r="AR149" s="469">
        <f t="shared" si="157"/>
        <v>0</v>
      </c>
      <c r="AS149" s="469">
        <f t="shared" si="157"/>
        <v>0</v>
      </c>
      <c r="AT149" s="469">
        <f t="shared" si="157"/>
        <v>0</v>
      </c>
      <c r="AU149" s="469">
        <f t="shared" si="157"/>
        <v>0</v>
      </c>
      <c r="AV149" s="469">
        <f t="shared" si="157"/>
        <v>0</v>
      </c>
      <c r="AW149" s="469">
        <f t="shared" si="157"/>
        <v>0</v>
      </c>
      <c r="AX149" s="469">
        <f t="shared" si="157"/>
        <v>0</v>
      </c>
      <c r="AY149" s="469">
        <f t="shared" si="157"/>
        <v>0</v>
      </c>
      <c r="AZ149" s="469">
        <f t="shared" si="157"/>
        <v>0</v>
      </c>
      <c r="BA149" s="469">
        <f t="shared" si="157"/>
        <v>0</v>
      </c>
      <c r="BB149" s="300"/>
      <c r="BC149" s="300"/>
      <c r="BD149" s="300"/>
      <c r="BE149" s="300"/>
      <c r="BF149" s="300"/>
      <c r="BG149" s="300"/>
      <c r="BH149" s="300"/>
      <c r="BI149" s="300"/>
      <c r="BJ149" s="300"/>
      <c r="BK149" s="300"/>
      <c r="BL149" s="300"/>
    </row>
    <row r="150" ht="12.0" customHeight="1">
      <c r="A150" s="462"/>
      <c r="B150" s="517" t="s">
        <v>472</v>
      </c>
      <c r="C150" s="517" t="s">
        <v>474</v>
      </c>
      <c r="D150" s="516" t="s">
        <v>144</v>
      </c>
      <c r="E150" s="519" t="s">
        <v>450</v>
      </c>
      <c r="F150" s="383"/>
      <c r="G150" s="649" t="s">
        <v>475</v>
      </c>
      <c r="H150" s="518" t="s">
        <v>476</v>
      </c>
      <c r="I150" s="521">
        <v>1.0</v>
      </c>
      <c r="J150" s="516" t="s">
        <v>146</v>
      </c>
      <c r="K150" s="650" t="s">
        <v>460</v>
      </c>
      <c r="L150" s="521">
        <v>65.0</v>
      </c>
      <c r="M150" s="523">
        <v>214.24</v>
      </c>
      <c r="N150" s="524"/>
      <c r="O150" s="525"/>
      <c r="P150" s="487"/>
      <c r="Q150" s="488"/>
      <c r="R150" s="489"/>
      <c r="S150" s="490"/>
      <c r="T150" s="526"/>
      <c r="U150" s="527"/>
      <c r="V150" s="528"/>
      <c r="W150" s="494"/>
      <c r="X150" s="495"/>
      <c r="Y150" s="496"/>
      <c r="Z150" s="529"/>
      <c r="AA150" s="529"/>
      <c r="AB150" s="529"/>
      <c r="AC150" s="300"/>
      <c r="AD150" s="300"/>
      <c r="AE150" s="500" t="s">
        <v>227</v>
      </c>
      <c r="AF150" s="513">
        <f t="shared" si="144"/>
        <v>0</v>
      </c>
      <c r="AG150" s="513">
        <f t="shared" si="145"/>
        <v>0</v>
      </c>
      <c r="AH150" s="514">
        <f t="shared" si="146"/>
        <v>0</v>
      </c>
      <c r="AI150" s="503"/>
      <c r="AJ150" s="530"/>
      <c r="AK150" s="531">
        <f t="shared" si="147"/>
        <v>0</v>
      </c>
      <c r="AL150" s="532"/>
      <c r="AM150" s="469">
        <f t="shared" ref="AM150:BA150" si="158">$I150*N150</f>
        <v>0</v>
      </c>
      <c r="AN150" s="469">
        <f t="shared" si="158"/>
        <v>0</v>
      </c>
      <c r="AO150" s="469">
        <f t="shared" si="158"/>
        <v>0</v>
      </c>
      <c r="AP150" s="469">
        <f t="shared" si="158"/>
        <v>0</v>
      </c>
      <c r="AQ150" s="469">
        <f t="shared" si="158"/>
        <v>0</v>
      </c>
      <c r="AR150" s="469">
        <f t="shared" si="158"/>
        <v>0</v>
      </c>
      <c r="AS150" s="469">
        <f t="shared" si="158"/>
        <v>0</v>
      </c>
      <c r="AT150" s="469">
        <f t="shared" si="158"/>
        <v>0</v>
      </c>
      <c r="AU150" s="469">
        <f t="shared" si="158"/>
        <v>0</v>
      </c>
      <c r="AV150" s="469">
        <f t="shared" si="158"/>
        <v>0</v>
      </c>
      <c r="AW150" s="469">
        <f t="shared" si="158"/>
        <v>0</v>
      </c>
      <c r="AX150" s="469">
        <f t="shared" si="158"/>
        <v>0</v>
      </c>
      <c r="AY150" s="469">
        <f t="shared" si="158"/>
        <v>0</v>
      </c>
      <c r="AZ150" s="469">
        <f t="shared" si="158"/>
        <v>0</v>
      </c>
      <c r="BA150" s="469">
        <f t="shared" si="158"/>
        <v>0</v>
      </c>
      <c r="BB150" s="300"/>
      <c r="BC150" s="300"/>
      <c r="BD150" s="300"/>
      <c r="BE150" s="300"/>
      <c r="BF150" s="300"/>
      <c r="BG150" s="300"/>
      <c r="BH150" s="300"/>
      <c r="BI150" s="300"/>
      <c r="BJ150" s="300"/>
      <c r="BK150" s="300"/>
      <c r="BL150" s="300"/>
    </row>
    <row r="151" ht="12.0" customHeight="1">
      <c r="A151" s="462"/>
      <c r="B151" s="517" t="s">
        <v>474</v>
      </c>
      <c r="C151" s="517" t="s">
        <v>477</v>
      </c>
      <c r="D151" s="516" t="s">
        <v>144</v>
      </c>
      <c r="E151" s="519" t="s">
        <v>450</v>
      </c>
      <c r="F151" s="383"/>
      <c r="G151" s="649" t="s">
        <v>478</v>
      </c>
      <c r="H151" s="518" t="s">
        <v>476</v>
      </c>
      <c r="I151" s="521">
        <v>1.0</v>
      </c>
      <c r="J151" s="516" t="s">
        <v>146</v>
      </c>
      <c r="K151" s="650" t="s">
        <v>460</v>
      </c>
      <c r="L151" s="521">
        <v>73.0</v>
      </c>
      <c r="M151" s="523">
        <v>244.11</v>
      </c>
      <c r="N151" s="524"/>
      <c r="O151" s="525"/>
      <c r="P151" s="487"/>
      <c r="Q151" s="488"/>
      <c r="R151" s="489"/>
      <c r="S151" s="490"/>
      <c r="T151" s="526"/>
      <c r="U151" s="527"/>
      <c r="V151" s="528"/>
      <c r="W151" s="494"/>
      <c r="X151" s="495"/>
      <c r="Y151" s="496"/>
      <c r="Z151" s="529"/>
      <c r="AA151" s="529"/>
      <c r="AB151" s="529"/>
      <c r="AC151" s="300"/>
      <c r="AD151" s="300"/>
      <c r="AE151" s="500" t="s">
        <v>227</v>
      </c>
      <c r="AF151" s="513">
        <f t="shared" si="144"/>
        <v>0</v>
      </c>
      <c r="AG151" s="513">
        <f t="shared" si="145"/>
        <v>0</v>
      </c>
      <c r="AH151" s="514">
        <f t="shared" si="146"/>
        <v>0</v>
      </c>
      <c r="AI151" s="503"/>
      <c r="AJ151" s="530"/>
      <c r="AK151" s="531">
        <f t="shared" si="147"/>
        <v>0</v>
      </c>
      <c r="AL151" s="532"/>
      <c r="AM151" s="469">
        <f t="shared" ref="AM151:BA151" si="159">$I151*N151</f>
        <v>0</v>
      </c>
      <c r="AN151" s="469">
        <f t="shared" si="159"/>
        <v>0</v>
      </c>
      <c r="AO151" s="469">
        <f t="shared" si="159"/>
        <v>0</v>
      </c>
      <c r="AP151" s="469">
        <f t="shared" si="159"/>
        <v>0</v>
      </c>
      <c r="AQ151" s="469">
        <f t="shared" si="159"/>
        <v>0</v>
      </c>
      <c r="AR151" s="469">
        <f t="shared" si="159"/>
        <v>0</v>
      </c>
      <c r="AS151" s="469">
        <f t="shared" si="159"/>
        <v>0</v>
      </c>
      <c r="AT151" s="469">
        <f t="shared" si="159"/>
        <v>0</v>
      </c>
      <c r="AU151" s="469">
        <f t="shared" si="159"/>
        <v>0</v>
      </c>
      <c r="AV151" s="469">
        <f t="shared" si="159"/>
        <v>0</v>
      </c>
      <c r="AW151" s="469">
        <f t="shared" si="159"/>
        <v>0</v>
      </c>
      <c r="AX151" s="469">
        <f t="shared" si="159"/>
        <v>0</v>
      </c>
      <c r="AY151" s="469">
        <f t="shared" si="159"/>
        <v>0</v>
      </c>
      <c r="AZ151" s="469">
        <f t="shared" si="159"/>
        <v>0</v>
      </c>
      <c r="BA151" s="469">
        <f t="shared" si="159"/>
        <v>0</v>
      </c>
      <c r="BB151" s="300"/>
      <c r="BC151" s="300"/>
      <c r="BD151" s="300"/>
      <c r="BE151" s="300"/>
      <c r="BF151" s="300"/>
      <c r="BG151" s="300"/>
      <c r="BH151" s="300"/>
      <c r="BI151" s="300"/>
      <c r="BJ151" s="300"/>
      <c r="BK151" s="300"/>
      <c r="BL151" s="300"/>
    </row>
    <row r="152" ht="12.0" customHeight="1">
      <c r="A152" s="462"/>
      <c r="B152" s="517" t="s">
        <v>477</v>
      </c>
      <c r="C152" s="517" t="s">
        <v>479</v>
      </c>
      <c r="D152" s="516" t="s">
        <v>144</v>
      </c>
      <c r="E152" s="519" t="s">
        <v>450</v>
      </c>
      <c r="F152" s="383"/>
      <c r="G152" s="649" t="s">
        <v>480</v>
      </c>
      <c r="H152" s="518" t="s">
        <v>476</v>
      </c>
      <c r="I152" s="521">
        <v>1.0</v>
      </c>
      <c r="J152" s="516" t="s">
        <v>146</v>
      </c>
      <c r="K152" s="650" t="s">
        <v>460</v>
      </c>
      <c r="L152" s="521">
        <v>68.5</v>
      </c>
      <c r="M152" s="523">
        <v>263.68</v>
      </c>
      <c r="N152" s="524"/>
      <c r="O152" s="525"/>
      <c r="P152" s="487"/>
      <c r="Q152" s="488"/>
      <c r="R152" s="489"/>
      <c r="S152" s="490"/>
      <c r="T152" s="526"/>
      <c r="U152" s="527"/>
      <c r="V152" s="528"/>
      <c r="W152" s="494"/>
      <c r="X152" s="495"/>
      <c r="Y152" s="496"/>
      <c r="Z152" s="529"/>
      <c r="AA152" s="529"/>
      <c r="AB152" s="529"/>
      <c r="AC152" s="300"/>
      <c r="AD152" s="300"/>
      <c r="AE152" s="500" t="s">
        <v>227</v>
      </c>
      <c r="AF152" s="513">
        <f t="shared" si="144"/>
        <v>0</v>
      </c>
      <c r="AG152" s="513">
        <f t="shared" si="145"/>
        <v>0</v>
      </c>
      <c r="AH152" s="514">
        <f t="shared" si="146"/>
        <v>0</v>
      </c>
      <c r="AI152" s="503"/>
      <c r="AJ152" s="530"/>
      <c r="AK152" s="531">
        <f t="shared" si="147"/>
        <v>0</v>
      </c>
      <c r="AL152" s="532"/>
      <c r="AM152" s="469">
        <f t="shared" ref="AM152:BA152" si="160">$I152*N152</f>
        <v>0</v>
      </c>
      <c r="AN152" s="469">
        <f t="shared" si="160"/>
        <v>0</v>
      </c>
      <c r="AO152" s="469">
        <f t="shared" si="160"/>
        <v>0</v>
      </c>
      <c r="AP152" s="469">
        <f t="shared" si="160"/>
        <v>0</v>
      </c>
      <c r="AQ152" s="469">
        <f t="shared" si="160"/>
        <v>0</v>
      </c>
      <c r="AR152" s="469">
        <f t="shared" si="160"/>
        <v>0</v>
      </c>
      <c r="AS152" s="469">
        <f t="shared" si="160"/>
        <v>0</v>
      </c>
      <c r="AT152" s="469">
        <f t="shared" si="160"/>
        <v>0</v>
      </c>
      <c r="AU152" s="469">
        <f t="shared" si="160"/>
        <v>0</v>
      </c>
      <c r="AV152" s="469">
        <f t="shared" si="160"/>
        <v>0</v>
      </c>
      <c r="AW152" s="469">
        <f t="shared" si="160"/>
        <v>0</v>
      </c>
      <c r="AX152" s="469">
        <f t="shared" si="160"/>
        <v>0</v>
      </c>
      <c r="AY152" s="469">
        <f t="shared" si="160"/>
        <v>0</v>
      </c>
      <c r="AZ152" s="469">
        <f t="shared" si="160"/>
        <v>0</v>
      </c>
      <c r="BA152" s="469">
        <f t="shared" si="160"/>
        <v>0</v>
      </c>
      <c r="BB152" s="300"/>
      <c r="BC152" s="300"/>
      <c r="BD152" s="300"/>
      <c r="BE152" s="300"/>
      <c r="BF152" s="300"/>
      <c r="BG152" s="300"/>
      <c r="BH152" s="300"/>
      <c r="BI152" s="300"/>
      <c r="BJ152" s="300"/>
      <c r="BK152" s="300"/>
      <c r="BL152" s="300"/>
    </row>
    <row r="153" ht="12.0" customHeight="1">
      <c r="A153" s="462"/>
      <c r="B153" s="517" t="s">
        <v>479</v>
      </c>
      <c r="C153" s="517" t="s">
        <v>481</v>
      </c>
      <c r="D153" s="516" t="s">
        <v>144</v>
      </c>
      <c r="E153" s="519" t="s">
        <v>450</v>
      </c>
      <c r="F153" s="383"/>
      <c r="G153" s="649" t="s">
        <v>482</v>
      </c>
      <c r="H153" s="518" t="s">
        <v>476</v>
      </c>
      <c r="I153" s="521">
        <v>1.0</v>
      </c>
      <c r="J153" s="516" t="s">
        <v>146</v>
      </c>
      <c r="K153" s="650" t="s">
        <v>460</v>
      </c>
      <c r="L153" s="521">
        <v>80.0</v>
      </c>
      <c r="M153" s="523">
        <v>266.77</v>
      </c>
      <c r="N153" s="524"/>
      <c r="O153" s="525"/>
      <c r="P153" s="487"/>
      <c r="Q153" s="488"/>
      <c r="R153" s="489"/>
      <c r="S153" s="490"/>
      <c r="T153" s="526"/>
      <c r="U153" s="527"/>
      <c r="V153" s="528"/>
      <c r="W153" s="494"/>
      <c r="X153" s="495"/>
      <c r="Y153" s="496"/>
      <c r="Z153" s="529"/>
      <c r="AA153" s="529"/>
      <c r="AB153" s="529"/>
      <c r="AC153" s="300"/>
      <c r="AD153" s="300"/>
      <c r="AE153" s="500" t="s">
        <v>227</v>
      </c>
      <c r="AF153" s="513">
        <f t="shared" si="144"/>
        <v>0</v>
      </c>
      <c r="AG153" s="513">
        <f t="shared" si="145"/>
        <v>0</v>
      </c>
      <c r="AH153" s="514">
        <f t="shared" si="146"/>
        <v>0</v>
      </c>
      <c r="AI153" s="503"/>
      <c r="AJ153" s="530"/>
      <c r="AK153" s="531">
        <f t="shared" si="147"/>
        <v>0</v>
      </c>
      <c r="AL153" s="532"/>
      <c r="AM153" s="469">
        <f t="shared" ref="AM153:BA153" si="161">$I153*N153</f>
        <v>0</v>
      </c>
      <c r="AN153" s="469">
        <f t="shared" si="161"/>
        <v>0</v>
      </c>
      <c r="AO153" s="469">
        <f t="shared" si="161"/>
        <v>0</v>
      </c>
      <c r="AP153" s="469">
        <f t="shared" si="161"/>
        <v>0</v>
      </c>
      <c r="AQ153" s="469">
        <f t="shared" si="161"/>
        <v>0</v>
      </c>
      <c r="AR153" s="469">
        <f t="shared" si="161"/>
        <v>0</v>
      </c>
      <c r="AS153" s="469">
        <f t="shared" si="161"/>
        <v>0</v>
      </c>
      <c r="AT153" s="469">
        <f t="shared" si="161"/>
        <v>0</v>
      </c>
      <c r="AU153" s="469">
        <f t="shared" si="161"/>
        <v>0</v>
      </c>
      <c r="AV153" s="469">
        <f t="shared" si="161"/>
        <v>0</v>
      </c>
      <c r="AW153" s="469">
        <f t="shared" si="161"/>
        <v>0</v>
      </c>
      <c r="AX153" s="469">
        <f t="shared" si="161"/>
        <v>0</v>
      </c>
      <c r="AY153" s="469">
        <f t="shared" si="161"/>
        <v>0</v>
      </c>
      <c r="AZ153" s="469">
        <f t="shared" si="161"/>
        <v>0</v>
      </c>
      <c r="BA153" s="469">
        <f t="shared" si="161"/>
        <v>0</v>
      </c>
      <c r="BB153" s="300"/>
      <c r="BC153" s="300"/>
      <c r="BD153" s="300"/>
      <c r="BE153" s="300"/>
      <c r="BF153" s="300"/>
      <c r="BG153" s="300"/>
      <c r="BH153" s="300"/>
      <c r="BI153" s="300"/>
      <c r="BJ153" s="300"/>
      <c r="BK153" s="300"/>
      <c r="BL153" s="300"/>
    </row>
    <row r="154" ht="12.0" customHeight="1">
      <c r="A154" s="462"/>
      <c r="B154" s="517" t="s">
        <v>481</v>
      </c>
      <c r="C154" s="517" t="s">
        <v>483</v>
      </c>
      <c r="D154" s="516" t="s">
        <v>144</v>
      </c>
      <c r="E154" s="519" t="s">
        <v>450</v>
      </c>
      <c r="F154" s="383"/>
      <c r="G154" s="649" t="s">
        <v>484</v>
      </c>
      <c r="H154" s="518" t="s">
        <v>476</v>
      </c>
      <c r="I154" s="521">
        <v>1.0</v>
      </c>
      <c r="J154" s="516" t="s">
        <v>146</v>
      </c>
      <c r="K154" s="650" t="s">
        <v>485</v>
      </c>
      <c r="L154" s="521">
        <v>87.5</v>
      </c>
      <c r="M154" s="523">
        <v>206.0</v>
      </c>
      <c r="N154" s="524"/>
      <c r="O154" s="525"/>
      <c r="P154" s="487"/>
      <c r="Q154" s="488"/>
      <c r="R154" s="489"/>
      <c r="S154" s="490"/>
      <c r="T154" s="526"/>
      <c r="U154" s="527"/>
      <c r="V154" s="528"/>
      <c r="W154" s="494"/>
      <c r="X154" s="495"/>
      <c r="Y154" s="496"/>
      <c r="Z154" s="529"/>
      <c r="AA154" s="529"/>
      <c r="AB154" s="529"/>
      <c r="AC154" s="300"/>
      <c r="AD154" s="300"/>
      <c r="AE154" s="500" t="s">
        <v>227</v>
      </c>
      <c r="AF154" s="513">
        <f t="shared" si="144"/>
        <v>0</v>
      </c>
      <c r="AG154" s="513">
        <f t="shared" si="145"/>
        <v>0</v>
      </c>
      <c r="AH154" s="514">
        <f t="shared" si="146"/>
        <v>0</v>
      </c>
      <c r="AI154" s="503"/>
      <c r="AJ154" s="530"/>
      <c r="AK154" s="531">
        <f t="shared" si="147"/>
        <v>0</v>
      </c>
      <c r="AL154" s="532"/>
      <c r="AM154" s="469">
        <f t="shared" ref="AM154:BA154" si="162">$I154*N154</f>
        <v>0</v>
      </c>
      <c r="AN154" s="469">
        <f t="shared" si="162"/>
        <v>0</v>
      </c>
      <c r="AO154" s="469">
        <f t="shared" si="162"/>
        <v>0</v>
      </c>
      <c r="AP154" s="469">
        <f t="shared" si="162"/>
        <v>0</v>
      </c>
      <c r="AQ154" s="469">
        <f t="shared" si="162"/>
        <v>0</v>
      </c>
      <c r="AR154" s="469">
        <f t="shared" si="162"/>
        <v>0</v>
      </c>
      <c r="AS154" s="469">
        <f t="shared" si="162"/>
        <v>0</v>
      </c>
      <c r="AT154" s="469">
        <f t="shared" si="162"/>
        <v>0</v>
      </c>
      <c r="AU154" s="469">
        <f t="shared" si="162"/>
        <v>0</v>
      </c>
      <c r="AV154" s="469">
        <f t="shared" si="162"/>
        <v>0</v>
      </c>
      <c r="AW154" s="469">
        <f t="shared" si="162"/>
        <v>0</v>
      </c>
      <c r="AX154" s="469">
        <f t="shared" si="162"/>
        <v>0</v>
      </c>
      <c r="AY154" s="469">
        <f t="shared" si="162"/>
        <v>0</v>
      </c>
      <c r="AZ154" s="469">
        <f t="shared" si="162"/>
        <v>0</v>
      </c>
      <c r="BA154" s="469">
        <f t="shared" si="162"/>
        <v>0</v>
      </c>
      <c r="BB154" s="300"/>
      <c r="BC154" s="300"/>
      <c r="BD154" s="300"/>
      <c r="BE154" s="300"/>
      <c r="BF154" s="300"/>
      <c r="BG154" s="300"/>
      <c r="BH154" s="300"/>
      <c r="BI154" s="300"/>
      <c r="BJ154" s="300"/>
      <c r="BK154" s="300"/>
      <c r="BL154" s="300"/>
    </row>
    <row r="155" ht="12.0" customHeight="1">
      <c r="A155" s="462"/>
      <c r="B155" s="517" t="s">
        <v>483</v>
      </c>
      <c r="C155" s="517" t="s">
        <v>486</v>
      </c>
      <c r="D155" s="516" t="s">
        <v>144</v>
      </c>
      <c r="E155" s="519" t="s">
        <v>450</v>
      </c>
      <c r="F155" s="383"/>
      <c r="G155" s="649" t="s">
        <v>487</v>
      </c>
      <c r="H155" s="518" t="s">
        <v>476</v>
      </c>
      <c r="I155" s="521">
        <v>1.0</v>
      </c>
      <c r="J155" s="516" t="s">
        <v>146</v>
      </c>
      <c r="K155" s="650" t="s">
        <v>488</v>
      </c>
      <c r="L155" s="521">
        <v>95.0</v>
      </c>
      <c r="M155" s="523">
        <v>256.47</v>
      </c>
      <c r="N155" s="524"/>
      <c r="O155" s="525"/>
      <c r="P155" s="487"/>
      <c r="Q155" s="488"/>
      <c r="R155" s="489"/>
      <c r="S155" s="490"/>
      <c r="T155" s="526"/>
      <c r="U155" s="527"/>
      <c r="V155" s="528"/>
      <c r="W155" s="494"/>
      <c r="X155" s="495"/>
      <c r="Y155" s="496"/>
      <c r="Z155" s="529"/>
      <c r="AA155" s="529"/>
      <c r="AB155" s="529"/>
      <c r="AC155" s="300"/>
      <c r="AD155" s="300"/>
      <c r="AE155" s="500" t="s">
        <v>227</v>
      </c>
      <c r="AF155" s="513">
        <f t="shared" si="144"/>
        <v>0</v>
      </c>
      <c r="AG155" s="513">
        <f t="shared" si="145"/>
        <v>0</v>
      </c>
      <c r="AH155" s="514">
        <f t="shared" si="146"/>
        <v>0</v>
      </c>
      <c r="AI155" s="503"/>
      <c r="AJ155" s="530"/>
      <c r="AK155" s="531">
        <f t="shared" si="147"/>
        <v>0</v>
      </c>
      <c r="AL155" s="532"/>
      <c r="AM155" s="469">
        <f t="shared" ref="AM155:BA155" si="163">$I155*N155</f>
        <v>0</v>
      </c>
      <c r="AN155" s="469">
        <f t="shared" si="163"/>
        <v>0</v>
      </c>
      <c r="AO155" s="469">
        <f t="shared" si="163"/>
        <v>0</v>
      </c>
      <c r="AP155" s="469">
        <f t="shared" si="163"/>
        <v>0</v>
      </c>
      <c r="AQ155" s="469">
        <f t="shared" si="163"/>
        <v>0</v>
      </c>
      <c r="AR155" s="469">
        <f t="shared" si="163"/>
        <v>0</v>
      </c>
      <c r="AS155" s="469">
        <f t="shared" si="163"/>
        <v>0</v>
      </c>
      <c r="AT155" s="469">
        <f t="shared" si="163"/>
        <v>0</v>
      </c>
      <c r="AU155" s="469">
        <f t="shared" si="163"/>
        <v>0</v>
      </c>
      <c r="AV155" s="469">
        <f t="shared" si="163"/>
        <v>0</v>
      </c>
      <c r="AW155" s="469">
        <f t="shared" si="163"/>
        <v>0</v>
      </c>
      <c r="AX155" s="469">
        <f t="shared" si="163"/>
        <v>0</v>
      </c>
      <c r="AY155" s="469">
        <f t="shared" si="163"/>
        <v>0</v>
      </c>
      <c r="AZ155" s="469">
        <f t="shared" si="163"/>
        <v>0</v>
      </c>
      <c r="BA155" s="469">
        <f t="shared" si="163"/>
        <v>0</v>
      </c>
      <c r="BB155" s="300"/>
      <c r="BC155" s="300"/>
      <c r="BD155" s="300"/>
      <c r="BE155" s="300"/>
      <c r="BF155" s="300"/>
      <c r="BG155" s="300"/>
      <c r="BH155" s="300"/>
      <c r="BI155" s="300"/>
      <c r="BJ155" s="300"/>
      <c r="BK155" s="300"/>
      <c r="BL155" s="300"/>
    </row>
    <row r="156" ht="12.0" customHeight="1">
      <c r="A156" s="462"/>
      <c r="B156" s="577"/>
      <c r="C156" s="651"/>
      <c r="D156" s="651"/>
      <c r="E156" s="607"/>
      <c r="F156" s="608"/>
      <c r="G156" s="652"/>
      <c r="H156" s="651"/>
      <c r="I156" s="579"/>
      <c r="J156" s="577"/>
      <c r="K156" s="651"/>
      <c r="L156" s="579"/>
      <c r="M156" s="580"/>
      <c r="N156" s="470" t="s">
        <v>159</v>
      </c>
      <c r="O156" s="298"/>
      <c r="P156" s="298"/>
      <c r="Q156" s="298"/>
      <c r="R156" s="298"/>
      <c r="S156" s="298"/>
      <c r="T156" s="298"/>
      <c r="U156" s="298"/>
      <c r="V156" s="298"/>
      <c r="W156" s="298"/>
      <c r="X156" s="298"/>
      <c r="Y156" s="299"/>
      <c r="Z156" s="529"/>
      <c r="AA156" s="529"/>
      <c r="AB156" s="529"/>
      <c r="AC156" s="300"/>
      <c r="AD156" s="300"/>
      <c r="AE156" s="653"/>
      <c r="AF156" s="582"/>
      <c r="AG156" s="582"/>
      <c r="AH156" s="610"/>
      <c r="AI156" s="503"/>
      <c r="AJ156" s="530"/>
      <c r="AK156" s="531"/>
      <c r="AL156" s="532"/>
      <c r="AM156" s="469"/>
      <c r="AN156" s="469"/>
      <c r="AO156" s="469"/>
      <c r="AP156" s="469"/>
      <c r="AQ156" s="469"/>
      <c r="AR156" s="469"/>
      <c r="AS156" s="469"/>
      <c r="AT156" s="469"/>
      <c r="AU156" s="469"/>
      <c r="AV156" s="469"/>
      <c r="AW156" s="469"/>
      <c r="AX156" s="469"/>
      <c r="AY156" s="469"/>
      <c r="AZ156" s="469"/>
      <c r="BA156" s="469"/>
      <c r="BB156" s="300"/>
      <c r="BC156" s="300"/>
      <c r="BD156" s="300"/>
      <c r="BE156" s="300"/>
      <c r="BF156" s="300"/>
      <c r="BG156" s="300"/>
      <c r="BH156" s="300"/>
      <c r="BI156" s="300"/>
      <c r="BJ156" s="300"/>
      <c r="BK156" s="300"/>
      <c r="BL156" s="300"/>
    </row>
    <row r="157" ht="24.75" customHeight="1">
      <c r="A157" s="462"/>
      <c r="B157" s="587" t="s">
        <v>489</v>
      </c>
      <c r="C157" s="464"/>
      <c r="D157" s="464"/>
      <c r="E157" s="464"/>
      <c r="F157" s="464"/>
      <c r="G157" s="464"/>
      <c r="H157" s="464"/>
      <c r="I157" s="464"/>
      <c r="J157" s="464"/>
      <c r="K157" s="464"/>
      <c r="L157" s="464"/>
      <c r="M157" s="465"/>
      <c r="N157" s="58" t="s">
        <v>30</v>
      </c>
      <c r="O157" s="59" t="s">
        <v>31</v>
      </c>
      <c r="P157" s="60" t="s">
        <v>32</v>
      </c>
      <c r="Q157" s="61" t="s">
        <v>33</v>
      </c>
      <c r="R157" s="62" t="s">
        <v>34</v>
      </c>
      <c r="S157" s="63" t="s">
        <v>35</v>
      </c>
      <c r="T157" s="64" t="s">
        <v>36</v>
      </c>
      <c r="U157" s="65" t="s">
        <v>37</v>
      </c>
      <c r="V157" s="66" t="s">
        <v>38</v>
      </c>
      <c r="W157" s="67" t="s">
        <v>39</v>
      </c>
      <c r="X157" s="68" t="s">
        <v>40</v>
      </c>
      <c r="Y157" s="69" t="s">
        <v>41</v>
      </c>
      <c r="Z157" s="529"/>
      <c r="AA157" s="529"/>
      <c r="AB157" s="529"/>
      <c r="AC157" s="443"/>
      <c r="AD157" s="443"/>
      <c r="AE157" s="461"/>
      <c r="AF157" s="455"/>
      <c r="AG157" s="455"/>
      <c r="AH157" s="456"/>
      <c r="AI157" s="457"/>
      <c r="AJ157" s="467"/>
      <c r="AK157" s="467"/>
      <c r="AL157" s="468"/>
      <c r="AM157" s="469"/>
      <c r="AN157" s="469"/>
      <c r="AO157" s="469"/>
      <c r="AP157" s="469"/>
      <c r="AQ157" s="469"/>
      <c r="AR157" s="469"/>
      <c r="AS157" s="469"/>
      <c r="AT157" s="469"/>
      <c r="AU157" s="469"/>
      <c r="AV157" s="469"/>
      <c r="AW157" s="469"/>
      <c r="AX157" s="469"/>
      <c r="AY157" s="469"/>
      <c r="AZ157" s="469"/>
      <c r="BA157" s="469"/>
      <c r="BB157" s="362"/>
      <c r="BC157" s="362"/>
      <c r="BD157" s="362"/>
      <c r="BE157" s="362"/>
      <c r="BF157" s="362"/>
      <c r="BG157" s="362"/>
      <c r="BH157" s="362"/>
      <c r="BI157" s="362"/>
      <c r="BJ157" s="362"/>
      <c r="BK157" s="362"/>
      <c r="BL157" s="362"/>
    </row>
    <row r="158" ht="22.5" customHeight="1">
      <c r="A158" s="462"/>
      <c r="B158" s="589" t="s">
        <v>159</v>
      </c>
      <c r="C158" s="298"/>
      <c r="D158" s="298"/>
      <c r="E158" s="298"/>
      <c r="F158" s="298"/>
      <c r="G158" s="298"/>
      <c r="H158" s="298"/>
      <c r="I158" s="298"/>
      <c r="J158" s="298"/>
      <c r="K158" s="298"/>
      <c r="L158" s="298"/>
      <c r="M158" s="299"/>
      <c r="N158" s="77" t="s">
        <v>45</v>
      </c>
      <c r="O158" s="78" t="s">
        <v>46</v>
      </c>
      <c r="P158" s="79" t="s">
        <v>47</v>
      </c>
      <c r="Q158" s="80" t="s">
        <v>48</v>
      </c>
      <c r="R158" s="81" t="s">
        <v>49</v>
      </c>
      <c r="S158" s="82" t="s">
        <v>50</v>
      </c>
      <c r="T158" s="83" t="s">
        <v>51</v>
      </c>
      <c r="U158" s="84" t="s">
        <v>52</v>
      </c>
      <c r="V158" s="85" t="s">
        <v>53</v>
      </c>
      <c r="W158" s="86" t="s">
        <v>54</v>
      </c>
      <c r="X158" s="87" t="s">
        <v>55</v>
      </c>
      <c r="Y158" s="88" t="s">
        <v>56</v>
      </c>
      <c r="Z158" s="529"/>
      <c r="AA158" s="529"/>
      <c r="AB158" s="529"/>
      <c r="AC158" s="443"/>
      <c r="AD158" s="443"/>
      <c r="AE158" s="461"/>
      <c r="AF158" s="473" t="s">
        <v>142</v>
      </c>
      <c r="AG158" s="473" t="s">
        <v>142</v>
      </c>
      <c r="AH158" s="474" t="s">
        <v>24</v>
      </c>
      <c r="AI158" s="475"/>
      <c r="AJ158" s="476" t="s">
        <v>220</v>
      </c>
      <c r="AK158" s="476" t="s">
        <v>222</v>
      </c>
      <c r="AL158" s="468"/>
      <c r="AM158" s="469"/>
      <c r="AN158" s="469"/>
      <c r="AO158" s="469"/>
      <c r="AP158" s="469"/>
      <c r="AQ158" s="469"/>
      <c r="AR158" s="469"/>
      <c r="AS158" s="469"/>
      <c r="AT158" s="469"/>
      <c r="AU158" s="469"/>
      <c r="AV158" s="469"/>
      <c r="AW158" s="469"/>
      <c r="AX158" s="469"/>
      <c r="AY158" s="469"/>
      <c r="AZ158" s="469"/>
      <c r="BA158" s="469"/>
      <c r="BB158" s="362"/>
      <c r="BC158" s="362"/>
      <c r="BD158" s="362"/>
      <c r="BE158" s="362"/>
      <c r="BF158" s="362"/>
      <c r="BG158" s="362"/>
      <c r="BH158" s="362"/>
      <c r="BI158" s="362"/>
      <c r="BJ158" s="362"/>
      <c r="BK158" s="362"/>
      <c r="BL158" s="362"/>
    </row>
    <row r="159" ht="27.75" customHeight="1">
      <c r="A159" s="611"/>
      <c r="B159" s="612"/>
      <c r="C159" s="613" t="s">
        <v>164</v>
      </c>
      <c r="D159" s="614" t="s">
        <v>144</v>
      </c>
      <c r="E159" s="615" t="s">
        <v>490</v>
      </c>
      <c r="F159" s="616"/>
      <c r="G159" s="616"/>
      <c r="H159" s="617"/>
      <c r="I159" s="618">
        <v>16.0</v>
      </c>
      <c r="J159" s="614" t="s">
        <v>151</v>
      </c>
      <c r="K159" s="619" t="s">
        <v>318</v>
      </c>
      <c r="L159" s="617"/>
      <c r="M159" s="620">
        <v>2501.13</v>
      </c>
      <c r="N159" s="621"/>
      <c r="O159" s="622"/>
      <c r="P159" s="623"/>
      <c r="Q159" s="624"/>
      <c r="R159" s="625"/>
      <c r="S159" s="626"/>
      <c r="T159" s="526"/>
      <c r="U159" s="627"/>
      <c r="V159" s="628"/>
      <c r="W159" s="629"/>
      <c r="X159" s="630"/>
      <c r="Y159" s="631"/>
      <c r="Z159" s="632"/>
      <c r="AA159" s="632"/>
      <c r="AB159" s="632"/>
      <c r="AC159" s="633"/>
      <c r="AD159" s="633"/>
      <c r="AE159" s="461"/>
      <c r="AF159" s="635">
        <f t="shared" ref="AF159:AF175" si="165">SUM(N159:Y159)</f>
        <v>0</v>
      </c>
      <c r="AG159" s="635">
        <f t="shared" ref="AG159:AG175" si="166">AF159*I159</f>
        <v>0</v>
      </c>
      <c r="AH159" s="636">
        <f t="shared" ref="AH159:AH175" si="167">SUM(N159:Y159)*M159</f>
        <v>0</v>
      </c>
      <c r="AI159" s="637"/>
      <c r="AJ159" s="638"/>
      <c r="AK159" s="638">
        <f t="shared" ref="AK159:AK175" si="168">AJ159*AG159</f>
        <v>0</v>
      </c>
      <c r="AL159" s="640"/>
      <c r="AM159" s="469">
        <f t="shared" ref="AM159:BA159" si="164">$I159*N159</f>
        <v>0</v>
      </c>
      <c r="AN159" s="469">
        <f t="shared" si="164"/>
        <v>0</v>
      </c>
      <c r="AO159" s="469">
        <f t="shared" si="164"/>
        <v>0</v>
      </c>
      <c r="AP159" s="469">
        <f t="shared" si="164"/>
        <v>0</v>
      </c>
      <c r="AQ159" s="469">
        <f t="shared" si="164"/>
        <v>0</v>
      </c>
      <c r="AR159" s="469">
        <f t="shared" si="164"/>
        <v>0</v>
      </c>
      <c r="AS159" s="469">
        <f t="shared" si="164"/>
        <v>0</v>
      </c>
      <c r="AT159" s="469">
        <f t="shared" si="164"/>
        <v>0</v>
      </c>
      <c r="AU159" s="469">
        <f t="shared" si="164"/>
        <v>0</v>
      </c>
      <c r="AV159" s="469">
        <f t="shared" si="164"/>
        <v>0</v>
      </c>
      <c r="AW159" s="469">
        <f t="shared" si="164"/>
        <v>0</v>
      </c>
      <c r="AX159" s="469">
        <f t="shared" si="164"/>
        <v>0</v>
      </c>
      <c r="AY159" s="469">
        <f t="shared" si="164"/>
        <v>0</v>
      </c>
      <c r="AZ159" s="469">
        <f t="shared" si="164"/>
        <v>0</v>
      </c>
      <c r="BA159" s="469">
        <f t="shared" si="164"/>
        <v>0</v>
      </c>
      <c r="BB159" s="633"/>
      <c r="BC159" s="300"/>
      <c r="BD159" s="300"/>
      <c r="BE159" s="300"/>
      <c r="BF159" s="300"/>
      <c r="BG159" s="300"/>
      <c r="BH159" s="300"/>
      <c r="BI159" s="300"/>
      <c r="BJ159" s="300"/>
      <c r="BK159" s="300"/>
      <c r="BL159" s="300"/>
    </row>
    <row r="160" ht="12.0" customHeight="1">
      <c r="A160" s="462"/>
      <c r="B160" s="517" t="s">
        <v>491</v>
      </c>
      <c r="C160" s="517" t="s">
        <v>492</v>
      </c>
      <c r="D160" s="516" t="s">
        <v>144</v>
      </c>
      <c r="E160" s="519" t="s">
        <v>450</v>
      </c>
      <c r="F160" s="383"/>
      <c r="G160" s="649" t="s">
        <v>451</v>
      </c>
      <c r="H160" s="518" t="s">
        <v>251</v>
      </c>
      <c r="I160" s="521">
        <v>1.0</v>
      </c>
      <c r="J160" s="516" t="s">
        <v>151</v>
      </c>
      <c r="K160" s="650" t="s">
        <v>452</v>
      </c>
      <c r="L160" s="521">
        <v>40.0</v>
      </c>
      <c r="M160" s="523">
        <v>121.5</v>
      </c>
      <c r="N160" s="524"/>
      <c r="O160" s="525"/>
      <c r="P160" s="487"/>
      <c r="Q160" s="488"/>
      <c r="R160" s="489"/>
      <c r="S160" s="490"/>
      <c r="T160" s="645"/>
      <c r="U160" s="527"/>
      <c r="V160" s="528"/>
      <c r="W160" s="494"/>
      <c r="X160" s="495"/>
      <c r="Y160" s="496"/>
      <c r="Z160" s="529"/>
      <c r="AA160" s="529"/>
      <c r="AB160" s="529"/>
      <c r="AC160" s="300"/>
      <c r="AD160" s="300"/>
      <c r="AE160" s="461"/>
      <c r="AF160" s="513">
        <f t="shared" si="165"/>
        <v>0</v>
      </c>
      <c r="AG160" s="513">
        <f t="shared" si="166"/>
        <v>0</v>
      </c>
      <c r="AH160" s="514">
        <f t="shared" si="167"/>
        <v>0</v>
      </c>
      <c r="AI160" s="503"/>
      <c r="AJ160" s="530"/>
      <c r="AK160" s="531">
        <f t="shared" si="168"/>
        <v>0</v>
      </c>
      <c r="AL160" s="532"/>
      <c r="AM160" s="469">
        <f t="shared" ref="AM160:BA160" si="169">$I160*N160</f>
        <v>0</v>
      </c>
      <c r="AN160" s="469">
        <f t="shared" si="169"/>
        <v>0</v>
      </c>
      <c r="AO160" s="469">
        <f t="shared" si="169"/>
        <v>0</v>
      </c>
      <c r="AP160" s="469">
        <f t="shared" si="169"/>
        <v>0</v>
      </c>
      <c r="AQ160" s="469">
        <f t="shared" si="169"/>
        <v>0</v>
      </c>
      <c r="AR160" s="469">
        <f t="shared" si="169"/>
        <v>0</v>
      </c>
      <c r="AS160" s="469">
        <f t="shared" si="169"/>
        <v>0</v>
      </c>
      <c r="AT160" s="469">
        <f t="shared" si="169"/>
        <v>0</v>
      </c>
      <c r="AU160" s="469">
        <f t="shared" si="169"/>
        <v>0</v>
      </c>
      <c r="AV160" s="469">
        <f t="shared" si="169"/>
        <v>0</v>
      </c>
      <c r="AW160" s="469">
        <f t="shared" si="169"/>
        <v>0</v>
      </c>
      <c r="AX160" s="469">
        <f t="shared" si="169"/>
        <v>0</v>
      </c>
      <c r="AY160" s="469">
        <f t="shared" si="169"/>
        <v>0</v>
      </c>
      <c r="AZ160" s="469">
        <f t="shared" si="169"/>
        <v>0</v>
      </c>
      <c r="BA160" s="469">
        <f t="shared" si="169"/>
        <v>0</v>
      </c>
      <c r="BB160" s="300"/>
      <c r="BC160" s="300"/>
      <c r="BD160" s="300"/>
      <c r="BE160" s="300"/>
      <c r="BF160" s="300"/>
      <c r="BG160" s="300"/>
      <c r="BH160" s="300"/>
      <c r="BI160" s="300"/>
      <c r="BJ160" s="300"/>
      <c r="BK160" s="300"/>
      <c r="BL160" s="300"/>
    </row>
    <row r="161" ht="12.0" customHeight="1">
      <c r="A161" s="462"/>
      <c r="B161" s="517" t="s">
        <v>492</v>
      </c>
      <c r="C161" s="517" t="s">
        <v>493</v>
      </c>
      <c r="D161" s="517" t="s">
        <v>144</v>
      </c>
      <c r="E161" s="519" t="s">
        <v>450</v>
      </c>
      <c r="F161" s="383"/>
      <c r="G161" s="649" t="s">
        <v>454</v>
      </c>
      <c r="H161" s="518" t="s">
        <v>251</v>
      </c>
      <c r="I161" s="521">
        <v>1.0</v>
      </c>
      <c r="J161" s="516" t="s">
        <v>151</v>
      </c>
      <c r="K161" s="650" t="s">
        <v>455</v>
      </c>
      <c r="L161" s="521">
        <v>48.5</v>
      </c>
      <c r="M161" s="523">
        <v>125.10000000000001</v>
      </c>
      <c r="N161" s="524"/>
      <c r="O161" s="525"/>
      <c r="P161" s="487"/>
      <c r="Q161" s="488"/>
      <c r="R161" s="489"/>
      <c r="S161" s="490"/>
      <c r="T161" s="526"/>
      <c r="U161" s="527"/>
      <c r="V161" s="528"/>
      <c r="W161" s="494"/>
      <c r="X161" s="495"/>
      <c r="Y161" s="496"/>
      <c r="Z161" s="529"/>
      <c r="AA161" s="529"/>
      <c r="AB161" s="529"/>
      <c r="AC161" s="300"/>
      <c r="AD161" s="300"/>
      <c r="AE161" s="461"/>
      <c r="AF161" s="513">
        <f t="shared" si="165"/>
        <v>0</v>
      </c>
      <c r="AG161" s="513">
        <f t="shared" si="166"/>
        <v>0</v>
      </c>
      <c r="AH161" s="514">
        <f t="shared" si="167"/>
        <v>0</v>
      </c>
      <c r="AI161" s="503"/>
      <c r="AJ161" s="530"/>
      <c r="AK161" s="531">
        <f t="shared" si="168"/>
        <v>0</v>
      </c>
      <c r="AL161" s="532"/>
      <c r="AM161" s="469">
        <f t="shared" ref="AM161:BA161" si="170">$I161*N161</f>
        <v>0</v>
      </c>
      <c r="AN161" s="469">
        <f t="shared" si="170"/>
        <v>0</v>
      </c>
      <c r="AO161" s="469">
        <f t="shared" si="170"/>
        <v>0</v>
      </c>
      <c r="AP161" s="469">
        <f t="shared" si="170"/>
        <v>0</v>
      </c>
      <c r="AQ161" s="469">
        <f t="shared" si="170"/>
        <v>0</v>
      </c>
      <c r="AR161" s="469">
        <f t="shared" si="170"/>
        <v>0</v>
      </c>
      <c r="AS161" s="469">
        <f t="shared" si="170"/>
        <v>0</v>
      </c>
      <c r="AT161" s="469">
        <f t="shared" si="170"/>
        <v>0</v>
      </c>
      <c r="AU161" s="469">
        <f t="shared" si="170"/>
        <v>0</v>
      </c>
      <c r="AV161" s="469">
        <f t="shared" si="170"/>
        <v>0</v>
      </c>
      <c r="AW161" s="469">
        <f t="shared" si="170"/>
        <v>0</v>
      </c>
      <c r="AX161" s="469">
        <f t="shared" si="170"/>
        <v>0</v>
      </c>
      <c r="AY161" s="469">
        <f t="shared" si="170"/>
        <v>0</v>
      </c>
      <c r="AZ161" s="469">
        <f t="shared" si="170"/>
        <v>0</v>
      </c>
      <c r="BA161" s="469">
        <f t="shared" si="170"/>
        <v>0</v>
      </c>
      <c r="BB161" s="300"/>
      <c r="BC161" s="300"/>
      <c r="BD161" s="300"/>
      <c r="BE161" s="300"/>
      <c r="BF161" s="300"/>
      <c r="BG161" s="300"/>
      <c r="BH161" s="300"/>
      <c r="BI161" s="300"/>
      <c r="BJ161" s="300"/>
      <c r="BK161" s="300"/>
      <c r="BL161" s="300"/>
    </row>
    <row r="162" ht="12.0" customHeight="1">
      <c r="A162" s="462"/>
      <c r="B162" s="517" t="s">
        <v>493</v>
      </c>
      <c r="C162" s="517" t="s">
        <v>494</v>
      </c>
      <c r="D162" s="517" t="s">
        <v>144</v>
      </c>
      <c r="E162" s="519" t="s">
        <v>450</v>
      </c>
      <c r="F162" s="383"/>
      <c r="G162" s="649" t="s">
        <v>457</v>
      </c>
      <c r="H162" s="518" t="s">
        <v>251</v>
      </c>
      <c r="I162" s="521">
        <v>1.0</v>
      </c>
      <c r="J162" s="516" t="s">
        <v>151</v>
      </c>
      <c r="K162" s="650" t="s">
        <v>452</v>
      </c>
      <c r="L162" s="521">
        <v>44.0</v>
      </c>
      <c r="M162" s="523">
        <v>125.10000000000001</v>
      </c>
      <c r="N162" s="524"/>
      <c r="O162" s="525"/>
      <c r="P162" s="487"/>
      <c r="Q162" s="488"/>
      <c r="R162" s="489"/>
      <c r="S162" s="490"/>
      <c r="T162" s="526"/>
      <c r="U162" s="527"/>
      <c r="V162" s="528"/>
      <c r="W162" s="494"/>
      <c r="X162" s="495"/>
      <c r="Y162" s="496"/>
      <c r="Z162" s="529"/>
      <c r="AA162" s="529"/>
      <c r="AB162" s="529"/>
      <c r="AC162" s="300"/>
      <c r="AD162" s="300"/>
      <c r="AE162" s="461"/>
      <c r="AF162" s="513">
        <f t="shared" si="165"/>
        <v>0</v>
      </c>
      <c r="AG162" s="513">
        <f t="shared" si="166"/>
        <v>0</v>
      </c>
      <c r="AH162" s="514">
        <f t="shared" si="167"/>
        <v>0</v>
      </c>
      <c r="AI162" s="503"/>
      <c r="AJ162" s="530"/>
      <c r="AK162" s="531">
        <f t="shared" si="168"/>
        <v>0</v>
      </c>
      <c r="AL162" s="532"/>
      <c r="AM162" s="469">
        <f t="shared" ref="AM162:BA162" si="171">$I162*N162</f>
        <v>0</v>
      </c>
      <c r="AN162" s="469">
        <f t="shared" si="171"/>
        <v>0</v>
      </c>
      <c r="AO162" s="469">
        <f t="shared" si="171"/>
        <v>0</v>
      </c>
      <c r="AP162" s="469">
        <f t="shared" si="171"/>
        <v>0</v>
      </c>
      <c r="AQ162" s="469">
        <f t="shared" si="171"/>
        <v>0</v>
      </c>
      <c r="AR162" s="469">
        <f t="shared" si="171"/>
        <v>0</v>
      </c>
      <c r="AS162" s="469">
        <f t="shared" si="171"/>
        <v>0</v>
      </c>
      <c r="AT162" s="469">
        <f t="shared" si="171"/>
        <v>0</v>
      </c>
      <c r="AU162" s="469">
        <f t="shared" si="171"/>
        <v>0</v>
      </c>
      <c r="AV162" s="469">
        <f t="shared" si="171"/>
        <v>0</v>
      </c>
      <c r="AW162" s="469">
        <f t="shared" si="171"/>
        <v>0</v>
      </c>
      <c r="AX162" s="469">
        <f t="shared" si="171"/>
        <v>0</v>
      </c>
      <c r="AY162" s="469">
        <f t="shared" si="171"/>
        <v>0</v>
      </c>
      <c r="AZ162" s="469">
        <f t="shared" si="171"/>
        <v>0</v>
      </c>
      <c r="BA162" s="469">
        <f t="shared" si="171"/>
        <v>0</v>
      </c>
      <c r="BB162" s="300"/>
      <c r="BC162" s="300"/>
      <c r="BD162" s="300"/>
      <c r="BE162" s="300"/>
      <c r="BF162" s="300"/>
      <c r="BG162" s="300"/>
      <c r="BH162" s="300"/>
      <c r="BI162" s="300"/>
      <c r="BJ162" s="300"/>
      <c r="BK162" s="300"/>
      <c r="BL162" s="300"/>
    </row>
    <row r="163" ht="12.0" customHeight="1">
      <c r="A163" s="462"/>
      <c r="B163" s="517" t="s">
        <v>494</v>
      </c>
      <c r="C163" s="517" t="s">
        <v>495</v>
      </c>
      <c r="D163" s="517" t="s">
        <v>144</v>
      </c>
      <c r="E163" s="519" t="s">
        <v>450</v>
      </c>
      <c r="F163" s="383"/>
      <c r="G163" s="649" t="s">
        <v>459</v>
      </c>
      <c r="H163" s="518" t="s">
        <v>251</v>
      </c>
      <c r="I163" s="521">
        <v>1.0</v>
      </c>
      <c r="J163" s="516" t="s">
        <v>151</v>
      </c>
      <c r="K163" s="650" t="s">
        <v>460</v>
      </c>
      <c r="L163" s="521">
        <v>46.5</v>
      </c>
      <c r="M163" s="523">
        <v>125.10000000000001</v>
      </c>
      <c r="N163" s="524"/>
      <c r="O163" s="525"/>
      <c r="P163" s="487"/>
      <c r="Q163" s="488"/>
      <c r="R163" s="489"/>
      <c r="S163" s="490"/>
      <c r="T163" s="526"/>
      <c r="U163" s="527"/>
      <c r="V163" s="528"/>
      <c r="W163" s="494"/>
      <c r="X163" s="495"/>
      <c r="Y163" s="496"/>
      <c r="Z163" s="529"/>
      <c r="AA163" s="529"/>
      <c r="AB163" s="529"/>
      <c r="AC163" s="300"/>
      <c r="AD163" s="300"/>
      <c r="AE163" s="461"/>
      <c r="AF163" s="513">
        <f t="shared" si="165"/>
        <v>0</v>
      </c>
      <c r="AG163" s="513">
        <f t="shared" si="166"/>
        <v>0</v>
      </c>
      <c r="AH163" s="514">
        <f t="shared" si="167"/>
        <v>0</v>
      </c>
      <c r="AI163" s="503"/>
      <c r="AJ163" s="530"/>
      <c r="AK163" s="531">
        <f t="shared" si="168"/>
        <v>0</v>
      </c>
      <c r="AL163" s="532"/>
      <c r="AM163" s="469">
        <f t="shared" ref="AM163:BA163" si="172">$I163*N163</f>
        <v>0</v>
      </c>
      <c r="AN163" s="469">
        <f t="shared" si="172"/>
        <v>0</v>
      </c>
      <c r="AO163" s="469">
        <f t="shared" si="172"/>
        <v>0</v>
      </c>
      <c r="AP163" s="469">
        <f t="shared" si="172"/>
        <v>0</v>
      </c>
      <c r="AQ163" s="469">
        <f t="shared" si="172"/>
        <v>0</v>
      </c>
      <c r="AR163" s="469">
        <f t="shared" si="172"/>
        <v>0</v>
      </c>
      <c r="AS163" s="469">
        <f t="shared" si="172"/>
        <v>0</v>
      </c>
      <c r="AT163" s="469">
        <f t="shared" si="172"/>
        <v>0</v>
      </c>
      <c r="AU163" s="469">
        <f t="shared" si="172"/>
        <v>0</v>
      </c>
      <c r="AV163" s="469">
        <f t="shared" si="172"/>
        <v>0</v>
      </c>
      <c r="AW163" s="469">
        <f t="shared" si="172"/>
        <v>0</v>
      </c>
      <c r="AX163" s="469">
        <f t="shared" si="172"/>
        <v>0</v>
      </c>
      <c r="AY163" s="469">
        <f t="shared" si="172"/>
        <v>0</v>
      </c>
      <c r="AZ163" s="469">
        <f t="shared" si="172"/>
        <v>0</v>
      </c>
      <c r="BA163" s="469">
        <f t="shared" si="172"/>
        <v>0</v>
      </c>
      <c r="BB163" s="300"/>
      <c r="BC163" s="300"/>
      <c r="BD163" s="300"/>
      <c r="BE163" s="300"/>
      <c r="BF163" s="300"/>
      <c r="BG163" s="300"/>
      <c r="BH163" s="300"/>
      <c r="BI163" s="300"/>
      <c r="BJ163" s="300"/>
      <c r="BK163" s="300"/>
      <c r="BL163" s="300"/>
    </row>
    <row r="164" ht="12.0" customHeight="1">
      <c r="A164" s="462"/>
      <c r="B164" s="517" t="s">
        <v>495</v>
      </c>
      <c r="C164" s="517" t="s">
        <v>496</v>
      </c>
      <c r="D164" s="517" t="s">
        <v>144</v>
      </c>
      <c r="E164" s="519" t="s">
        <v>450</v>
      </c>
      <c r="F164" s="383"/>
      <c r="G164" s="649" t="s">
        <v>462</v>
      </c>
      <c r="H164" s="518" t="s">
        <v>278</v>
      </c>
      <c r="I164" s="521">
        <v>1.0</v>
      </c>
      <c r="J164" s="516" t="s">
        <v>151</v>
      </c>
      <c r="K164" s="650" t="s">
        <v>455</v>
      </c>
      <c r="L164" s="521">
        <v>51.0</v>
      </c>
      <c r="M164" s="523">
        <v>125.10000000000001</v>
      </c>
      <c r="N164" s="524"/>
      <c r="O164" s="525"/>
      <c r="P164" s="487"/>
      <c r="Q164" s="488"/>
      <c r="R164" s="489"/>
      <c r="S164" s="490"/>
      <c r="T164" s="526"/>
      <c r="U164" s="527"/>
      <c r="V164" s="528"/>
      <c r="W164" s="494"/>
      <c r="X164" s="495"/>
      <c r="Y164" s="496"/>
      <c r="Z164" s="529"/>
      <c r="AA164" s="529"/>
      <c r="AB164" s="529"/>
      <c r="AC164" s="300"/>
      <c r="AD164" s="300"/>
      <c r="AE164" s="461"/>
      <c r="AF164" s="513">
        <f t="shared" si="165"/>
        <v>0</v>
      </c>
      <c r="AG164" s="513">
        <f t="shared" si="166"/>
        <v>0</v>
      </c>
      <c r="AH164" s="514">
        <f t="shared" si="167"/>
        <v>0</v>
      </c>
      <c r="AI164" s="503"/>
      <c r="AJ164" s="530"/>
      <c r="AK164" s="531">
        <f t="shared" si="168"/>
        <v>0</v>
      </c>
      <c r="AL164" s="532"/>
      <c r="AM164" s="469">
        <f t="shared" ref="AM164:BA164" si="173">$I164*N164</f>
        <v>0</v>
      </c>
      <c r="AN164" s="469">
        <f t="shared" si="173"/>
        <v>0</v>
      </c>
      <c r="AO164" s="469">
        <f t="shared" si="173"/>
        <v>0</v>
      </c>
      <c r="AP164" s="469">
        <f t="shared" si="173"/>
        <v>0</v>
      </c>
      <c r="AQ164" s="469">
        <f t="shared" si="173"/>
        <v>0</v>
      </c>
      <c r="AR164" s="469">
        <f t="shared" si="173"/>
        <v>0</v>
      </c>
      <c r="AS164" s="469">
        <f t="shared" si="173"/>
        <v>0</v>
      </c>
      <c r="AT164" s="469">
        <f t="shared" si="173"/>
        <v>0</v>
      </c>
      <c r="AU164" s="469">
        <f t="shared" si="173"/>
        <v>0</v>
      </c>
      <c r="AV164" s="469">
        <f t="shared" si="173"/>
        <v>0</v>
      </c>
      <c r="AW164" s="469">
        <f t="shared" si="173"/>
        <v>0</v>
      </c>
      <c r="AX164" s="469">
        <f t="shared" si="173"/>
        <v>0</v>
      </c>
      <c r="AY164" s="469">
        <f t="shared" si="173"/>
        <v>0</v>
      </c>
      <c r="AZ164" s="469">
        <f t="shared" si="173"/>
        <v>0</v>
      </c>
      <c r="BA164" s="469">
        <f t="shared" si="173"/>
        <v>0</v>
      </c>
      <c r="BB164" s="300"/>
      <c r="BC164" s="300"/>
      <c r="BD164" s="300"/>
      <c r="BE164" s="300"/>
      <c r="BF164" s="300"/>
      <c r="BG164" s="300"/>
      <c r="BH164" s="300"/>
      <c r="BI164" s="300"/>
      <c r="BJ164" s="300"/>
      <c r="BK164" s="300"/>
      <c r="BL164" s="300"/>
    </row>
    <row r="165" ht="12.0" customHeight="1">
      <c r="A165" s="462"/>
      <c r="B165" s="517" t="s">
        <v>496</v>
      </c>
      <c r="C165" s="517" t="s">
        <v>497</v>
      </c>
      <c r="D165" s="517" t="s">
        <v>144</v>
      </c>
      <c r="E165" s="519" t="s">
        <v>450</v>
      </c>
      <c r="F165" s="383"/>
      <c r="G165" s="649" t="s">
        <v>464</v>
      </c>
      <c r="H165" s="518" t="s">
        <v>278</v>
      </c>
      <c r="I165" s="521">
        <v>1.0</v>
      </c>
      <c r="J165" s="516" t="s">
        <v>151</v>
      </c>
      <c r="K165" s="650" t="s">
        <v>452</v>
      </c>
      <c r="L165" s="521">
        <v>53.0</v>
      </c>
      <c r="M165" s="523">
        <v>147.393</v>
      </c>
      <c r="N165" s="524"/>
      <c r="O165" s="525"/>
      <c r="P165" s="487"/>
      <c r="Q165" s="488"/>
      <c r="R165" s="489"/>
      <c r="S165" s="490"/>
      <c r="T165" s="526"/>
      <c r="U165" s="527"/>
      <c r="V165" s="528"/>
      <c r="W165" s="494"/>
      <c r="X165" s="495"/>
      <c r="Y165" s="496"/>
      <c r="Z165" s="529"/>
      <c r="AA165" s="529"/>
      <c r="AB165" s="529"/>
      <c r="AC165" s="300"/>
      <c r="AD165" s="300"/>
      <c r="AE165" s="461"/>
      <c r="AF165" s="513">
        <f t="shared" si="165"/>
        <v>0</v>
      </c>
      <c r="AG165" s="513">
        <f t="shared" si="166"/>
        <v>0</v>
      </c>
      <c r="AH165" s="514">
        <f t="shared" si="167"/>
        <v>0</v>
      </c>
      <c r="AI165" s="503"/>
      <c r="AJ165" s="530"/>
      <c r="AK165" s="531">
        <f t="shared" si="168"/>
        <v>0</v>
      </c>
      <c r="AL165" s="532"/>
      <c r="AM165" s="469">
        <f t="shared" ref="AM165:BA165" si="174">$I165*N165</f>
        <v>0</v>
      </c>
      <c r="AN165" s="469">
        <f t="shared" si="174"/>
        <v>0</v>
      </c>
      <c r="AO165" s="469">
        <f t="shared" si="174"/>
        <v>0</v>
      </c>
      <c r="AP165" s="469">
        <f t="shared" si="174"/>
        <v>0</v>
      </c>
      <c r="AQ165" s="469">
        <f t="shared" si="174"/>
        <v>0</v>
      </c>
      <c r="AR165" s="469">
        <f t="shared" si="174"/>
        <v>0</v>
      </c>
      <c r="AS165" s="469">
        <f t="shared" si="174"/>
        <v>0</v>
      </c>
      <c r="AT165" s="469">
        <f t="shared" si="174"/>
        <v>0</v>
      </c>
      <c r="AU165" s="469">
        <f t="shared" si="174"/>
        <v>0</v>
      </c>
      <c r="AV165" s="469">
        <f t="shared" si="174"/>
        <v>0</v>
      </c>
      <c r="AW165" s="469">
        <f t="shared" si="174"/>
        <v>0</v>
      </c>
      <c r="AX165" s="469">
        <f t="shared" si="174"/>
        <v>0</v>
      </c>
      <c r="AY165" s="469">
        <f t="shared" si="174"/>
        <v>0</v>
      </c>
      <c r="AZ165" s="469">
        <f t="shared" si="174"/>
        <v>0</v>
      </c>
      <c r="BA165" s="469">
        <f t="shared" si="174"/>
        <v>0</v>
      </c>
      <c r="BB165" s="300"/>
      <c r="BC165" s="300"/>
      <c r="BD165" s="300"/>
      <c r="BE165" s="300"/>
      <c r="BF165" s="300"/>
      <c r="BG165" s="300"/>
      <c r="BH165" s="300"/>
      <c r="BI165" s="300"/>
      <c r="BJ165" s="300"/>
      <c r="BK165" s="300"/>
      <c r="BL165" s="300"/>
    </row>
    <row r="166" ht="12.0" customHeight="1">
      <c r="A166" s="462"/>
      <c r="B166" s="517" t="s">
        <v>497</v>
      </c>
      <c r="C166" s="517" t="s">
        <v>498</v>
      </c>
      <c r="D166" s="517" t="s">
        <v>144</v>
      </c>
      <c r="E166" s="519" t="s">
        <v>450</v>
      </c>
      <c r="F166" s="383"/>
      <c r="G166" s="649" t="s">
        <v>466</v>
      </c>
      <c r="H166" s="518" t="s">
        <v>278</v>
      </c>
      <c r="I166" s="521">
        <v>1.0</v>
      </c>
      <c r="J166" s="516" t="s">
        <v>151</v>
      </c>
      <c r="K166" s="650" t="s">
        <v>452</v>
      </c>
      <c r="L166" s="521">
        <v>60.5</v>
      </c>
      <c r="M166" s="523">
        <v>163.15200000000002</v>
      </c>
      <c r="N166" s="524"/>
      <c r="O166" s="525"/>
      <c r="P166" s="487"/>
      <c r="Q166" s="488"/>
      <c r="R166" s="489"/>
      <c r="S166" s="490"/>
      <c r="T166" s="526"/>
      <c r="U166" s="527"/>
      <c r="V166" s="528"/>
      <c r="W166" s="494"/>
      <c r="X166" s="495"/>
      <c r="Y166" s="496"/>
      <c r="Z166" s="529"/>
      <c r="AA166" s="529"/>
      <c r="AB166" s="529"/>
      <c r="AC166" s="300"/>
      <c r="AD166" s="300"/>
      <c r="AE166" s="461"/>
      <c r="AF166" s="513">
        <f t="shared" si="165"/>
        <v>0</v>
      </c>
      <c r="AG166" s="513">
        <f t="shared" si="166"/>
        <v>0</v>
      </c>
      <c r="AH166" s="514">
        <f t="shared" si="167"/>
        <v>0</v>
      </c>
      <c r="AI166" s="503"/>
      <c r="AJ166" s="530"/>
      <c r="AK166" s="531">
        <f t="shared" si="168"/>
        <v>0</v>
      </c>
      <c r="AL166" s="532"/>
      <c r="AM166" s="469">
        <f t="shared" ref="AM166:BA166" si="175">$I166*N166</f>
        <v>0</v>
      </c>
      <c r="AN166" s="469">
        <f t="shared" si="175"/>
        <v>0</v>
      </c>
      <c r="AO166" s="469">
        <f t="shared" si="175"/>
        <v>0</v>
      </c>
      <c r="AP166" s="469">
        <f t="shared" si="175"/>
        <v>0</v>
      </c>
      <c r="AQ166" s="469">
        <f t="shared" si="175"/>
        <v>0</v>
      </c>
      <c r="AR166" s="469">
        <f t="shared" si="175"/>
        <v>0</v>
      </c>
      <c r="AS166" s="469">
        <f t="shared" si="175"/>
        <v>0</v>
      </c>
      <c r="AT166" s="469">
        <f t="shared" si="175"/>
        <v>0</v>
      </c>
      <c r="AU166" s="469">
        <f t="shared" si="175"/>
        <v>0</v>
      </c>
      <c r="AV166" s="469">
        <f t="shared" si="175"/>
        <v>0</v>
      </c>
      <c r="AW166" s="469">
        <f t="shared" si="175"/>
        <v>0</v>
      </c>
      <c r="AX166" s="469">
        <f t="shared" si="175"/>
        <v>0</v>
      </c>
      <c r="AY166" s="469">
        <f t="shared" si="175"/>
        <v>0</v>
      </c>
      <c r="AZ166" s="469">
        <f t="shared" si="175"/>
        <v>0</v>
      </c>
      <c r="BA166" s="469">
        <f t="shared" si="175"/>
        <v>0</v>
      </c>
      <c r="BB166" s="300"/>
      <c r="BC166" s="300"/>
      <c r="BD166" s="300"/>
      <c r="BE166" s="300"/>
      <c r="BF166" s="300"/>
      <c r="BG166" s="300"/>
      <c r="BH166" s="300"/>
      <c r="BI166" s="300"/>
      <c r="BJ166" s="300"/>
      <c r="BK166" s="300"/>
      <c r="BL166" s="300"/>
    </row>
    <row r="167" ht="12.0" customHeight="1">
      <c r="A167" s="462"/>
      <c r="B167" s="517" t="s">
        <v>498</v>
      </c>
      <c r="C167" s="517" t="s">
        <v>499</v>
      </c>
      <c r="D167" s="517" t="s">
        <v>144</v>
      </c>
      <c r="E167" s="519" t="s">
        <v>450</v>
      </c>
      <c r="F167" s="383"/>
      <c r="G167" s="649" t="s">
        <v>468</v>
      </c>
      <c r="H167" s="518" t="s">
        <v>278</v>
      </c>
      <c r="I167" s="521">
        <v>1.0</v>
      </c>
      <c r="J167" s="516" t="s">
        <v>151</v>
      </c>
      <c r="K167" s="650" t="s">
        <v>469</v>
      </c>
      <c r="L167" s="521">
        <v>57.5</v>
      </c>
      <c r="M167" s="523">
        <v>170.568</v>
      </c>
      <c r="N167" s="524"/>
      <c r="O167" s="525"/>
      <c r="P167" s="487"/>
      <c r="Q167" s="488"/>
      <c r="R167" s="489"/>
      <c r="S167" s="490"/>
      <c r="T167" s="526"/>
      <c r="U167" s="527"/>
      <c r="V167" s="528"/>
      <c r="W167" s="494"/>
      <c r="X167" s="495"/>
      <c r="Y167" s="496"/>
      <c r="Z167" s="529"/>
      <c r="AA167" s="529"/>
      <c r="AB167" s="529"/>
      <c r="AC167" s="300"/>
      <c r="AD167" s="300"/>
      <c r="AE167" s="461"/>
      <c r="AF167" s="513">
        <f t="shared" si="165"/>
        <v>0</v>
      </c>
      <c r="AG167" s="513">
        <f t="shared" si="166"/>
        <v>0</v>
      </c>
      <c r="AH167" s="514">
        <f t="shared" si="167"/>
        <v>0</v>
      </c>
      <c r="AI167" s="503"/>
      <c r="AJ167" s="530"/>
      <c r="AK167" s="531">
        <f t="shared" si="168"/>
        <v>0</v>
      </c>
      <c r="AL167" s="532"/>
      <c r="AM167" s="469">
        <f t="shared" ref="AM167:BA167" si="176">$I167*N167</f>
        <v>0</v>
      </c>
      <c r="AN167" s="469">
        <f t="shared" si="176"/>
        <v>0</v>
      </c>
      <c r="AO167" s="469">
        <f t="shared" si="176"/>
        <v>0</v>
      </c>
      <c r="AP167" s="469">
        <f t="shared" si="176"/>
        <v>0</v>
      </c>
      <c r="AQ167" s="469">
        <f t="shared" si="176"/>
        <v>0</v>
      </c>
      <c r="AR167" s="469">
        <f t="shared" si="176"/>
        <v>0</v>
      </c>
      <c r="AS167" s="469">
        <f t="shared" si="176"/>
        <v>0</v>
      </c>
      <c r="AT167" s="469">
        <f t="shared" si="176"/>
        <v>0</v>
      </c>
      <c r="AU167" s="469">
        <f t="shared" si="176"/>
        <v>0</v>
      </c>
      <c r="AV167" s="469">
        <f t="shared" si="176"/>
        <v>0</v>
      </c>
      <c r="AW167" s="469">
        <f t="shared" si="176"/>
        <v>0</v>
      </c>
      <c r="AX167" s="469">
        <f t="shared" si="176"/>
        <v>0</v>
      </c>
      <c r="AY167" s="469">
        <f t="shared" si="176"/>
        <v>0</v>
      </c>
      <c r="AZ167" s="469">
        <f t="shared" si="176"/>
        <v>0</v>
      </c>
      <c r="BA167" s="469">
        <f t="shared" si="176"/>
        <v>0</v>
      </c>
      <c r="BB167" s="300"/>
      <c r="BC167" s="300"/>
      <c r="BD167" s="300"/>
      <c r="BE167" s="300"/>
      <c r="BF167" s="300"/>
      <c r="BG167" s="300"/>
      <c r="BH167" s="300"/>
      <c r="BI167" s="300"/>
      <c r="BJ167" s="300"/>
      <c r="BK167" s="300"/>
      <c r="BL167" s="300"/>
    </row>
    <row r="168" ht="12.0" customHeight="1">
      <c r="A168" s="462"/>
      <c r="B168" s="517" t="s">
        <v>499</v>
      </c>
      <c r="C168" s="517" t="s">
        <v>500</v>
      </c>
      <c r="D168" s="517" t="s">
        <v>144</v>
      </c>
      <c r="E168" s="519" t="s">
        <v>450</v>
      </c>
      <c r="F168" s="383"/>
      <c r="G168" s="649" t="s">
        <v>471</v>
      </c>
      <c r="H168" s="518" t="s">
        <v>278</v>
      </c>
      <c r="I168" s="521">
        <v>1.0</v>
      </c>
      <c r="J168" s="516" t="s">
        <v>151</v>
      </c>
      <c r="K168" s="650" t="s">
        <v>460</v>
      </c>
      <c r="L168" s="521">
        <v>55.0</v>
      </c>
      <c r="M168" s="523">
        <v>177.057</v>
      </c>
      <c r="N168" s="524"/>
      <c r="O168" s="525"/>
      <c r="P168" s="487"/>
      <c r="Q168" s="488"/>
      <c r="R168" s="489"/>
      <c r="S168" s="490"/>
      <c r="T168" s="526"/>
      <c r="U168" s="527"/>
      <c r="V168" s="528"/>
      <c r="W168" s="494"/>
      <c r="X168" s="495"/>
      <c r="Y168" s="496"/>
      <c r="Z168" s="529"/>
      <c r="AA168" s="529"/>
      <c r="AB168" s="529"/>
      <c r="AC168" s="300"/>
      <c r="AD168" s="300"/>
      <c r="AE168" s="461"/>
      <c r="AF168" s="513">
        <f t="shared" si="165"/>
        <v>0</v>
      </c>
      <c r="AG168" s="513">
        <f t="shared" si="166"/>
        <v>0</v>
      </c>
      <c r="AH168" s="514">
        <f t="shared" si="167"/>
        <v>0</v>
      </c>
      <c r="AI168" s="503"/>
      <c r="AJ168" s="530"/>
      <c r="AK168" s="531">
        <f t="shared" si="168"/>
        <v>0</v>
      </c>
      <c r="AL168" s="532"/>
      <c r="AM168" s="469">
        <f t="shared" ref="AM168:BA168" si="177">$I168*N168</f>
        <v>0</v>
      </c>
      <c r="AN168" s="469">
        <f t="shared" si="177"/>
        <v>0</v>
      </c>
      <c r="AO168" s="469">
        <f t="shared" si="177"/>
        <v>0</v>
      </c>
      <c r="AP168" s="469">
        <f t="shared" si="177"/>
        <v>0</v>
      </c>
      <c r="AQ168" s="469">
        <f t="shared" si="177"/>
        <v>0</v>
      </c>
      <c r="AR168" s="469">
        <f t="shared" si="177"/>
        <v>0</v>
      </c>
      <c r="AS168" s="469">
        <f t="shared" si="177"/>
        <v>0</v>
      </c>
      <c r="AT168" s="469">
        <f t="shared" si="177"/>
        <v>0</v>
      </c>
      <c r="AU168" s="469">
        <f t="shared" si="177"/>
        <v>0</v>
      </c>
      <c r="AV168" s="469">
        <f t="shared" si="177"/>
        <v>0</v>
      </c>
      <c r="AW168" s="469">
        <f t="shared" si="177"/>
        <v>0</v>
      </c>
      <c r="AX168" s="469">
        <f t="shared" si="177"/>
        <v>0</v>
      </c>
      <c r="AY168" s="469">
        <f t="shared" si="177"/>
        <v>0</v>
      </c>
      <c r="AZ168" s="469">
        <f t="shared" si="177"/>
        <v>0</v>
      </c>
      <c r="BA168" s="469">
        <f t="shared" si="177"/>
        <v>0</v>
      </c>
      <c r="BB168" s="300"/>
      <c r="BC168" s="300"/>
      <c r="BD168" s="300"/>
      <c r="BE168" s="300"/>
      <c r="BF168" s="300"/>
      <c r="BG168" s="300"/>
      <c r="BH168" s="300"/>
      <c r="BI168" s="300"/>
      <c r="BJ168" s="300"/>
      <c r="BK168" s="300"/>
      <c r="BL168" s="300"/>
    </row>
    <row r="169" ht="12.0" customHeight="1">
      <c r="A169" s="462"/>
      <c r="B169" s="517" t="s">
        <v>500</v>
      </c>
      <c r="C169" s="517" t="s">
        <v>501</v>
      </c>
      <c r="D169" s="517" t="s">
        <v>144</v>
      </c>
      <c r="E169" s="519" t="s">
        <v>450</v>
      </c>
      <c r="F169" s="383"/>
      <c r="G169" s="649" t="s">
        <v>473</v>
      </c>
      <c r="H169" s="518" t="s">
        <v>278</v>
      </c>
      <c r="I169" s="521">
        <v>1.0</v>
      </c>
      <c r="J169" s="516" t="s">
        <v>151</v>
      </c>
      <c r="K169" s="650" t="s">
        <v>469</v>
      </c>
      <c r="L169" s="521">
        <v>63.0</v>
      </c>
      <c r="M169" s="523">
        <v>192.816</v>
      </c>
      <c r="N169" s="524"/>
      <c r="O169" s="525"/>
      <c r="P169" s="487"/>
      <c r="Q169" s="488"/>
      <c r="R169" s="489"/>
      <c r="S169" s="490"/>
      <c r="T169" s="526"/>
      <c r="U169" s="527"/>
      <c r="V169" s="528"/>
      <c r="W169" s="494"/>
      <c r="X169" s="495"/>
      <c r="Y169" s="496"/>
      <c r="Z169" s="529"/>
      <c r="AA169" s="529"/>
      <c r="AB169" s="529"/>
      <c r="AC169" s="300"/>
      <c r="AD169" s="300"/>
      <c r="AE169" s="461"/>
      <c r="AF169" s="513">
        <f t="shared" si="165"/>
        <v>0</v>
      </c>
      <c r="AG169" s="513">
        <f t="shared" si="166"/>
        <v>0</v>
      </c>
      <c r="AH169" s="514">
        <f t="shared" si="167"/>
        <v>0</v>
      </c>
      <c r="AI169" s="503"/>
      <c r="AJ169" s="530"/>
      <c r="AK169" s="531">
        <f t="shared" si="168"/>
        <v>0</v>
      </c>
      <c r="AL169" s="532"/>
      <c r="AM169" s="469">
        <f t="shared" ref="AM169:BA169" si="178">$I169*N169</f>
        <v>0</v>
      </c>
      <c r="AN169" s="469">
        <f t="shared" si="178"/>
        <v>0</v>
      </c>
      <c r="AO169" s="469">
        <f t="shared" si="178"/>
        <v>0</v>
      </c>
      <c r="AP169" s="469">
        <f t="shared" si="178"/>
        <v>0</v>
      </c>
      <c r="AQ169" s="469">
        <f t="shared" si="178"/>
        <v>0</v>
      </c>
      <c r="AR169" s="469">
        <f t="shared" si="178"/>
        <v>0</v>
      </c>
      <c r="AS169" s="469">
        <f t="shared" si="178"/>
        <v>0</v>
      </c>
      <c r="AT169" s="469">
        <f t="shared" si="178"/>
        <v>0</v>
      </c>
      <c r="AU169" s="469">
        <f t="shared" si="178"/>
        <v>0</v>
      </c>
      <c r="AV169" s="469">
        <f t="shared" si="178"/>
        <v>0</v>
      </c>
      <c r="AW169" s="469">
        <f t="shared" si="178"/>
        <v>0</v>
      </c>
      <c r="AX169" s="469">
        <f t="shared" si="178"/>
        <v>0</v>
      </c>
      <c r="AY169" s="469">
        <f t="shared" si="178"/>
        <v>0</v>
      </c>
      <c r="AZ169" s="469">
        <f t="shared" si="178"/>
        <v>0</v>
      </c>
      <c r="BA169" s="469">
        <f t="shared" si="178"/>
        <v>0</v>
      </c>
      <c r="BB169" s="300"/>
      <c r="BC169" s="300"/>
      <c r="BD169" s="300"/>
      <c r="BE169" s="300"/>
      <c r="BF169" s="300"/>
      <c r="BG169" s="300"/>
      <c r="BH169" s="300"/>
      <c r="BI169" s="300"/>
      <c r="BJ169" s="300"/>
      <c r="BK169" s="300"/>
      <c r="BL169" s="300"/>
    </row>
    <row r="170" ht="12.0" customHeight="1">
      <c r="A170" s="462"/>
      <c r="B170" s="517" t="s">
        <v>501</v>
      </c>
      <c r="C170" s="517" t="s">
        <v>502</v>
      </c>
      <c r="D170" s="517" t="s">
        <v>144</v>
      </c>
      <c r="E170" s="519" t="s">
        <v>450</v>
      </c>
      <c r="F170" s="383"/>
      <c r="G170" s="649" t="s">
        <v>475</v>
      </c>
      <c r="H170" s="518" t="s">
        <v>476</v>
      </c>
      <c r="I170" s="521">
        <v>1.0</v>
      </c>
      <c r="J170" s="516" t="s">
        <v>151</v>
      </c>
      <c r="K170" s="650" t="s">
        <v>460</v>
      </c>
      <c r="L170" s="521">
        <v>65.0</v>
      </c>
      <c r="M170" s="523">
        <v>192.816</v>
      </c>
      <c r="N170" s="524"/>
      <c r="O170" s="525"/>
      <c r="P170" s="487"/>
      <c r="Q170" s="488"/>
      <c r="R170" s="489"/>
      <c r="S170" s="490"/>
      <c r="T170" s="526"/>
      <c r="U170" s="527"/>
      <c r="V170" s="528"/>
      <c r="W170" s="494"/>
      <c r="X170" s="495"/>
      <c r="Y170" s="496"/>
      <c r="Z170" s="529"/>
      <c r="AA170" s="529"/>
      <c r="AB170" s="529"/>
      <c r="AC170" s="300"/>
      <c r="AD170" s="300"/>
      <c r="AE170" s="461"/>
      <c r="AF170" s="513">
        <f t="shared" si="165"/>
        <v>0</v>
      </c>
      <c r="AG170" s="513">
        <f t="shared" si="166"/>
        <v>0</v>
      </c>
      <c r="AH170" s="514">
        <f t="shared" si="167"/>
        <v>0</v>
      </c>
      <c r="AI170" s="503"/>
      <c r="AJ170" s="530"/>
      <c r="AK170" s="531">
        <f t="shared" si="168"/>
        <v>0</v>
      </c>
      <c r="AL170" s="532"/>
      <c r="AM170" s="469">
        <f t="shared" ref="AM170:BA170" si="179">$I170*N170</f>
        <v>0</v>
      </c>
      <c r="AN170" s="469">
        <f t="shared" si="179"/>
        <v>0</v>
      </c>
      <c r="AO170" s="469">
        <f t="shared" si="179"/>
        <v>0</v>
      </c>
      <c r="AP170" s="469">
        <f t="shared" si="179"/>
        <v>0</v>
      </c>
      <c r="AQ170" s="469">
        <f t="shared" si="179"/>
        <v>0</v>
      </c>
      <c r="AR170" s="469">
        <f t="shared" si="179"/>
        <v>0</v>
      </c>
      <c r="AS170" s="469">
        <f t="shared" si="179"/>
        <v>0</v>
      </c>
      <c r="AT170" s="469">
        <f t="shared" si="179"/>
        <v>0</v>
      </c>
      <c r="AU170" s="469">
        <f t="shared" si="179"/>
        <v>0</v>
      </c>
      <c r="AV170" s="469">
        <f t="shared" si="179"/>
        <v>0</v>
      </c>
      <c r="AW170" s="469">
        <f t="shared" si="179"/>
        <v>0</v>
      </c>
      <c r="AX170" s="469">
        <f t="shared" si="179"/>
        <v>0</v>
      </c>
      <c r="AY170" s="469">
        <f t="shared" si="179"/>
        <v>0</v>
      </c>
      <c r="AZ170" s="469">
        <f t="shared" si="179"/>
        <v>0</v>
      </c>
      <c r="BA170" s="469">
        <f t="shared" si="179"/>
        <v>0</v>
      </c>
      <c r="BB170" s="300"/>
      <c r="BC170" s="300"/>
      <c r="BD170" s="300"/>
      <c r="BE170" s="300"/>
      <c r="BF170" s="300"/>
      <c r="BG170" s="300"/>
      <c r="BH170" s="300"/>
      <c r="BI170" s="300"/>
      <c r="BJ170" s="300"/>
      <c r="BK170" s="300"/>
      <c r="BL170" s="300"/>
    </row>
    <row r="171" ht="12.0" customHeight="1">
      <c r="A171" s="462"/>
      <c r="B171" s="517" t="s">
        <v>502</v>
      </c>
      <c r="C171" s="517" t="s">
        <v>503</v>
      </c>
      <c r="D171" s="517" t="s">
        <v>144</v>
      </c>
      <c r="E171" s="519" t="s">
        <v>450</v>
      </c>
      <c r="F171" s="383"/>
      <c r="G171" s="649" t="s">
        <v>478</v>
      </c>
      <c r="H171" s="518" t="s">
        <v>476</v>
      </c>
      <c r="I171" s="521">
        <v>1.0</v>
      </c>
      <c r="J171" s="516" t="s">
        <v>151</v>
      </c>
      <c r="K171" s="650" t="s">
        <v>460</v>
      </c>
      <c r="L171" s="521">
        <v>73.0</v>
      </c>
      <c r="M171" s="523">
        <v>219.699</v>
      </c>
      <c r="N171" s="524"/>
      <c r="O171" s="525"/>
      <c r="P171" s="487"/>
      <c r="Q171" s="488"/>
      <c r="R171" s="489"/>
      <c r="S171" s="490"/>
      <c r="T171" s="526"/>
      <c r="U171" s="527"/>
      <c r="V171" s="528"/>
      <c r="W171" s="494"/>
      <c r="X171" s="495"/>
      <c r="Y171" s="496"/>
      <c r="Z171" s="529"/>
      <c r="AA171" s="529"/>
      <c r="AB171" s="529"/>
      <c r="AC171" s="300"/>
      <c r="AD171" s="300"/>
      <c r="AE171" s="461"/>
      <c r="AF171" s="513">
        <f t="shared" si="165"/>
        <v>0</v>
      </c>
      <c r="AG171" s="513">
        <f t="shared" si="166"/>
        <v>0</v>
      </c>
      <c r="AH171" s="514">
        <f t="shared" si="167"/>
        <v>0</v>
      </c>
      <c r="AI171" s="503"/>
      <c r="AJ171" s="530"/>
      <c r="AK171" s="531">
        <f t="shared" si="168"/>
        <v>0</v>
      </c>
      <c r="AL171" s="532"/>
      <c r="AM171" s="469">
        <f t="shared" ref="AM171:BA171" si="180">$I171*N171</f>
        <v>0</v>
      </c>
      <c r="AN171" s="469">
        <f t="shared" si="180"/>
        <v>0</v>
      </c>
      <c r="AO171" s="469">
        <f t="shared" si="180"/>
        <v>0</v>
      </c>
      <c r="AP171" s="469">
        <f t="shared" si="180"/>
        <v>0</v>
      </c>
      <c r="AQ171" s="469">
        <f t="shared" si="180"/>
        <v>0</v>
      </c>
      <c r="AR171" s="469">
        <f t="shared" si="180"/>
        <v>0</v>
      </c>
      <c r="AS171" s="469">
        <f t="shared" si="180"/>
        <v>0</v>
      </c>
      <c r="AT171" s="469">
        <f t="shared" si="180"/>
        <v>0</v>
      </c>
      <c r="AU171" s="469">
        <f t="shared" si="180"/>
        <v>0</v>
      </c>
      <c r="AV171" s="469">
        <f t="shared" si="180"/>
        <v>0</v>
      </c>
      <c r="AW171" s="469">
        <f t="shared" si="180"/>
        <v>0</v>
      </c>
      <c r="AX171" s="469">
        <f t="shared" si="180"/>
        <v>0</v>
      </c>
      <c r="AY171" s="469">
        <f t="shared" si="180"/>
        <v>0</v>
      </c>
      <c r="AZ171" s="469">
        <f t="shared" si="180"/>
        <v>0</v>
      </c>
      <c r="BA171" s="469">
        <f t="shared" si="180"/>
        <v>0</v>
      </c>
      <c r="BB171" s="300"/>
      <c r="BC171" s="300"/>
      <c r="BD171" s="300"/>
      <c r="BE171" s="300"/>
      <c r="BF171" s="300"/>
      <c r="BG171" s="300"/>
      <c r="BH171" s="300"/>
      <c r="BI171" s="300"/>
      <c r="BJ171" s="300"/>
      <c r="BK171" s="300"/>
      <c r="BL171" s="300"/>
    </row>
    <row r="172" ht="12.0" customHeight="1">
      <c r="A172" s="462"/>
      <c r="B172" s="517" t="s">
        <v>503</v>
      </c>
      <c r="C172" s="517" t="s">
        <v>504</v>
      </c>
      <c r="D172" s="517" t="s">
        <v>144</v>
      </c>
      <c r="E172" s="519" t="s">
        <v>450</v>
      </c>
      <c r="F172" s="383"/>
      <c r="G172" s="649" t="s">
        <v>480</v>
      </c>
      <c r="H172" s="518" t="s">
        <v>476</v>
      </c>
      <c r="I172" s="521">
        <v>1.0</v>
      </c>
      <c r="J172" s="516" t="s">
        <v>151</v>
      </c>
      <c r="K172" s="650" t="s">
        <v>460</v>
      </c>
      <c r="L172" s="521">
        <v>68.5</v>
      </c>
      <c r="M172" s="523">
        <v>237.312</v>
      </c>
      <c r="N172" s="524"/>
      <c r="O172" s="525"/>
      <c r="P172" s="487"/>
      <c r="Q172" s="488"/>
      <c r="R172" s="489"/>
      <c r="S172" s="490"/>
      <c r="T172" s="526"/>
      <c r="U172" s="527"/>
      <c r="V172" s="528"/>
      <c r="W172" s="494"/>
      <c r="X172" s="495"/>
      <c r="Y172" s="496"/>
      <c r="Z172" s="529"/>
      <c r="AA172" s="529"/>
      <c r="AB172" s="529"/>
      <c r="AC172" s="300"/>
      <c r="AD172" s="300"/>
      <c r="AE172" s="461"/>
      <c r="AF172" s="513">
        <f t="shared" si="165"/>
        <v>0</v>
      </c>
      <c r="AG172" s="513">
        <f t="shared" si="166"/>
        <v>0</v>
      </c>
      <c r="AH172" s="514">
        <f t="shared" si="167"/>
        <v>0</v>
      </c>
      <c r="AI172" s="503"/>
      <c r="AJ172" s="530"/>
      <c r="AK172" s="531">
        <f t="shared" si="168"/>
        <v>0</v>
      </c>
      <c r="AL172" s="532"/>
      <c r="AM172" s="469">
        <f t="shared" ref="AM172:BA172" si="181">$I172*N172</f>
        <v>0</v>
      </c>
      <c r="AN172" s="469">
        <f t="shared" si="181"/>
        <v>0</v>
      </c>
      <c r="AO172" s="469">
        <f t="shared" si="181"/>
        <v>0</v>
      </c>
      <c r="AP172" s="469">
        <f t="shared" si="181"/>
        <v>0</v>
      </c>
      <c r="AQ172" s="469">
        <f t="shared" si="181"/>
        <v>0</v>
      </c>
      <c r="AR172" s="469">
        <f t="shared" si="181"/>
        <v>0</v>
      </c>
      <c r="AS172" s="469">
        <f t="shared" si="181"/>
        <v>0</v>
      </c>
      <c r="AT172" s="469">
        <f t="shared" si="181"/>
        <v>0</v>
      </c>
      <c r="AU172" s="469">
        <f t="shared" si="181"/>
        <v>0</v>
      </c>
      <c r="AV172" s="469">
        <f t="shared" si="181"/>
        <v>0</v>
      </c>
      <c r="AW172" s="469">
        <f t="shared" si="181"/>
        <v>0</v>
      </c>
      <c r="AX172" s="469">
        <f t="shared" si="181"/>
        <v>0</v>
      </c>
      <c r="AY172" s="469">
        <f t="shared" si="181"/>
        <v>0</v>
      </c>
      <c r="AZ172" s="469">
        <f t="shared" si="181"/>
        <v>0</v>
      </c>
      <c r="BA172" s="469">
        <f t="shared" si="181"/>
        <v>0</v>
      </c>
      <c r="BB172" s="300"/>
      <c r="BC172" s="300"/>
      <c r="BD172" s="300"/>
      <c r="BE172" s="300"/>
      <c r="BF172" s="300"/>
      <c r="BG172" s="300"/>
      <c r="BH172" s="300"/>
      <c r="BI172" s="300"/>
      <c r="BJ172" s="300"/>
      <c r="BK172" s="300"/>
      <c r="BL172" s="300"/>
    </row>
    <row r="173" ht="12.0" customHeight="1">
      <c r="A173" s="462"/>
      <c r="B173" s="517" t="s">
        <v>504</v>
      </c>
      <c r="C173" s="517" t="s">
        <v>505</v>
      </c>
      <c r="D173" s="517" t="s">
        <v>144</v>
      </c>
      <c r="E173" s="519" t="s">
        <v>450</v>
      </c>
      <c r="F173" s="383"/>
      <c r="G173" s="649" t="s">
        <v>482</v>
      </c>
      <c r="H173" s="518" t="s">
        <v>476</v>
      </c>
      <c r="I173" s="521">
        <v>1.0</v>
      </c>
      <c r="J173" s="516" t="s">
        <v>151</v>
      </c>
      <c r="K173" s="650" t="s">
        <v>460</v>
      </c>
      <c r="L173" s="521">
        <v>80.0</v>
      </c>
      <c r="M173" s="523">
        <v>240.093</v>
      </c>
      <c r="N173" s="524"/>
      <c r="O173" s="525"/>
      <c r="P173" s="487"/>
      <c r="Q173" s="488"/>
      <c r="R173" s="489"/>
      <c r="S173" s="490"/>
      <c r="T173" s="526"/>
      <c r="U173" s="527"/>
      <c r="V173" s="528"/>
      <c r="W173" s="494"/>
      <c r="X173" s="495"/>
      <c r="Y173" s="496"/>
      <c r="Z173" s="529"/>
      <c r="AA173" s="529"/>
      <c r="AB173" s="529"/>
      <c r="AC173" s="300"/>
      <c r="AD173" s="300"/>
      <c r="AE173" s="461"/>
      <c r="AF173" s="513">
        <f t="shared" si="165"/>
        <v>0</v>
      </c>
      <c r="AG173" s="513">
        <f t="shared" si="166"/>
        <v>0</v>
      </c>
      <c r="AH173" s="514">
        <f t="shared" si="167"/>
        <v>0</v>
      </c>
      <c r="AI173" s="503"/>
      <c r="AJ173" s="530"/>
      <c r="AK173" s="531">
        <f t="shared" si="168"/>
        <v>0</v>
      </c>
      <c r="AL173" s="532"/>
      <c r="AM173" s="469">
        <f t="shared" ref="AM173:BA173" si="182">$I173*N173</f>
        <v>0</v>
      </c>
      <c r="AN173" s="469">
        <f t="shared" si="182"/>
        <v>0</v>
      </c>
      <c r="AO173" s="469">
        <f t="shared" si="182"/>
        <v>0</v>
      </c>
      <c r="AP173" s="469">
        <f t="shared" si="182"/>
        <v>0</v>
      </c>
      <c r="AQ173" s="469">
        <f t="shared" si="182"/>
        <v>0</v>
      </c>
      <c r="AR173" s="469">
        <f t="shared" si="182"/>
        <v>0</v>
      </c>
      <c r="AS173" s="469">
        <f t="shared" si="182"/>
        <v>0</v>
      </c>
      <c r="AT173" s="469">
        <f t="shared" si="182"/>
        <v>0</v>
      </c>
      <c r="AU173" s="469">
        <f t="shared" si="182"/>
        <v>0</v>
      </c>
      <c r="AV173" s="469">
        <f t="shared" si="182"/>
        <v>0</v>
      </c>
      <c r="AW173" s="469">
        <f t="shared" si="182"/>
        <v>0</v>
      </c>
      <c r="AX173" s="469">
        <f t="shared" si="182"/>
        <v>0</v>
      </c>
      <c r="AY173" s="469">
        <f t="shared" si="182"/>
        <v>0</v>
      </c>
      <c r="AZ173" s="469">
        <f t="shared" si="182"/>
        <v>0</v>
      </c>
      <c r="BA173" s="469">
        <f t="shared" si="182"/>
        <v>0</v>
      </c>
      <c r="BB173" s="300"/>
      <c r="BC173" s="300"/>
      <c r="BD173" s="300"/>
      <c r="BE173" s="300"/>
      <c r="BF173" s="300"/>
      <c r="BG173" s="300"/>
      <c r="BH173" s="300"/>
      <c r="BI173" s="300"/>
      <c r="BJ173" s="300"/>
      <c r="BK173" s="300"/>
      <c r="BL173" s="300"/>
    </row>
    <row r="174" ht="12.0" customHeight="1">
      <c r="A174" s="462"/>
      <c r="B174" s="517" t="s">
        <v>505</v>
      </c>
      <c r="C174" s="517" t="s">
        <v>506</v>
      </c>
      <c r="D174" s="517" t="s">
        <v>144</v>
      </c>
      <c r="E174" s="519" t="s">
        <v>450</v>
      </c>
      <c r="F174" s="383"/>
      <c r="G174" s="649" t="s">
        <v>484</v>
      </c>
      <c r="H174" s="518" t="s">
        <v>476</v>
      </c>
      <c r="I174" s="521">
        <v>1.0</v>
      </c>
      <c r="J174" s="516" t="s">
        <v>151</v>
      </c>
      <c r="K174" s="650" t="s">
        <v>485</v>
      </c>
      <c r="L174" s="521">
        <v>87.5</v>
      </c>
      <c r="M174" s="523">
        <v>185.4</v>
      </c>
      <c r="N174" s="524"/>
      <c r="O174" s="525"/>
      <c r="P174" s="487"/>
      <c r="Q174" s="488"/>
      <c r="R174" s="489"/>
      <c r="S174" s="490"/>
      <c r="T174" s="526"/>
      <c r="U174" s="527"/>
      <c r="V174" s="528"/>
      <c r="W174" s="494"/>
      <c r="X174" s="495"/>
      <c r="Y174" s="496"/>
      <c r="Z174" s="529"/>
      <c r="AA174" s="529"/>
      <c r="AB174" s="529"/>
      <c r="AC174" s="300"/>
      <c r="AD174" s="300"/>
      <c r="AE174" s="461"/>
      <c r="AF174" s="513">
        <f t="shared" si="165"/>
        <v>0</v>
      </c>
      <c r="AG174" s="513">
        <f t="shared" si="166"/>
        <v>0</v>
      </c>
      <c r="AH174" s="514">
        <f t="shared" si="167"/>
        <v>0</v>
      </c>
      <c r="AI174" s="503"/>
      <c r="AJ174" s="530"/>
      <c r="AK174" s="531">
        <f t="shared" si="168"/>
        <v>0</v>
      </c>
      <c r="AL174" s="532"/>
      <c r="AM174" s="469">
        <f t="shared" ref="AM174:BA174" si="183">$I174*N174</f>
        <v>0</v>
      </c>
      <c r="AN174" s="469">
        <f t="shared" si="183"/>
        <v>0</v>
      </c>
      <c r="AO174" s="469">
        <f t="shared" si="183"/>
        <v>0</v>
      </c>
      <c r="AP174" s="469">
        <f t="shared" si="183"/>
        <v>0</v>
      </c>
      <c r="AQ174" s="469">
        <f t="shared" si="183"/>
        <v>0</v>
      </c>
      <c r="AR174" s="469">
        <f t="shared" si="183"/>
        <v>0</v>
      </c>
      <c r="AS174" s="469">
        <f t="shared" si="183"/>
        <v>0</v>
      </c>
      <c r="AT174" s="469">
        <f t="shared" si="183"/>
        <v>0</v>
      </c>
      <c r="AU174" s="469">
        <f t="shared" si="183"/>
        <v>0</v>
      </c>
      <c r="AV174" s="469">
        <f t="shared" si="183"/>
        <v>0</v>
      </c>
      <c r="AW174" s="469">
        <f t="shared" si="183"/>
        <v>0</v>
      </c>
      <c r="AX174" s="469">
        <f t="shared" si="183"/>
        <v>0</v>
      </c>
      <c r="AY174" s="469">
        <f t="shared" si="183"/>
        <v>0</v>
      </c>
      <c r="AZ174" s="469">
        <f t="shared" si="183"/>
        <v>0</v>
      </c>
      <c r="BA174" s="469">
        <f t="shared" si="183"/>
        <v>0</v>
      </c>
      <c r="BB174" s="300"/>
      <c r="BC174" s="300"/>
      <c r="BD174" s="300"/>
      <c r="BE174" s="300"/>
      <c r="BF174" s="300"/>
      <c r="BG174" s="300"/>
      <c r="BH174" s="300"/>
      <c r="BI174" s="300"/>
      <c r="BJ174" s="300"/>
      <c r="BK174" s="300"/>
      <c r="BL174" s="300"/>
    </row>
    <row r="175" ht="12.0" customHeight="1">
      <c r="A175" s="462"/>
      <c r="B175" s="517" t="s">
        <v>506</v>
      </c>
      <c r="C175" s="517" t="s">
        <v>507</v>
      </c>
      <c r="D175" s="517" t="s">
        <v>144</v>
      </c>
      <c r="E175" s="519" t="s">
        <v>450</v>
      </c>
      <c r="F175" s="383"/>
      <c r="G175" s="649" t="s">
        <v>487</v>
      </c>
      <c r="H175" s="518" t="s">
        <v>476</v>
      </c>
      <c r="I175" s="521">
        <v>1.0</v>
      </c>
      <c r="J175" s="516" t="s">
        <v>151</v>
      </c>
      <c r="K175" s="650" t="s">
        <v>488</v>
      </c>
      <c r="L175" s="521">
        <v>95.0</v>
      </c>
      <c r="M175" s="523">
        <v>230.82300000000004</v>
      </c>
      <c r="N175" s="524"/>
      <c r="O175" s="525"/>
      <c r="P175" s="487"/>
      <c r="Q175" s="488"/>
      <c r="R175" s="489"/>
      <c r="S175" s="490"/>
      <c r="T175" s="526"/>
      <c r="U175" s="527"/>
      <c r="V175" s="528"/>
      <c r="W175" s="494"/>
      <c r="X175" s="495"/>
      <c r="Y175" s="496"/>
      <c r="Z175" s="529"/>
      <c r="AA175" s="529"/>
      <c r="AB175" s="529"/>
      <c r="AC175" s="300"/>
      <c r="AD175" s="300"/>
      <c r="AE175" s="461"/>
      <c r="AF175" s="513">
        <f t="shared" si="165"/>
        <v>0</v>
      </c>
      <c r="AG175" s="513">
        <f t="shared" si="166"/>
        <v>0</v>
      </c>
      <c r="AH175" s="514">
        <f t="shared" si="167"/>
        <v>0</v>
      </c>
      <c r="AI175" s="503"/>
      <c r="AJ175" s="530"/>
      <c r="AK175" s="531">
        <f t="shared" si="168"/>
        <v>0</v>
      </c>
      <c r="AL175" s="532"/>
      <c r="AM175" s="469">
        <f t="shared" ref="AM175:BA175" si="184">$I175*N175</f>
        <v>0</v>
      </c>
      <c r="AN175" s="469">
        <f t="shared" si="184"/>
        <v>0</v>
      </c>
      <c r="AO175" s="469">
        <f t="shared" si="184"/>
        <v>0</v>
      </c>
      <c r="AP175" s="469">
        <f t="shared" si="184"/>
        <v>0</v>
      </c>
      <c r="AQ175" s="469">
        <f t="shared" si="184"/>
        <v>0</v>
      </c>
      <c r="AR175" s="469">
        <f t="shared" si="184"/>
        <v>0</v>
      </c>
      <c r="AS175" s="469">
        <f t="shared" si="184"/>
        <v>0</v>
      </c>
      <c r="AT175" s="469">
        <f t="shared" si="184"/>
        <v>0</v>
      </c>
      <c r="AU175" s="469">
        <f t="shared" si="184"/>
        <v>0</v>
      </c>
      <c r="AV175" s="469">
        <f t="shared" si="184"/>
        <v>0</v>
      </c>
      <c r="AW175" s="469">
        <f t="shared" si="184"/>
        <v>0</v>
      </c>
      <c r="AX175" s="469">
        <f t="shared" si="184"/>
        <v>0</v>
      </c>
      <c r="AY175" s="469">
        <f t="shared" si="184"/>
        <v>0</v>
      </c>
      <c r="AZ175" s="469">
        <f t="shared" si="184"/>
        <v>0</v>
      </c>
      <c r="BA175" s="469">
        <f t="shared" si="184"/>
        <v>0</v>
      </c>
      <c r="BB175" s="300"/>
      <c r="BC175" s="300"/>
      <c r="BD175" s="300"/>
      <c r="BE175" s="300"/>
      <c r="BF175" s="300"/>
      <c r="BG175" s="300"/>
      <c r="BH175" s="300"/>
      <c r="BI175" s="300"/>
      <c r="BJ175" s="300"/>
      <c r="BK175" s="300"/>
      <c r="BL175" s="300"/>
    </row>
    <row r="176" ht="13.5" customHeight="1">
      <c r="A176" s="462"/>
      <c r="B176" s="577"/>
      <c r="C176" s="577"/>
      <c r="D176" s="577"/>
      <c r="E176" s="607"/>
      <c r="F176" s="608"/>
      <c r="G176" s="609"/>
      <c r="H176" s="577"/>
      <c r="I176" s="579"/>
      <c r="J176" s="577"/>
      <c r="K176" s="577"/>
      <c r="L176" s="579"/>
      <c r="M176" s="580"/>
      <c r="N176" s="579"/>
      <c r="O176" s="579"/>
      <c r="P176" s="579"/>
      <c r="Q176" s="579"/>
      <c r="R176" s="579"/>
      <c r="S176" s="579"/>
      <c r="T176" s="579"/>
      <c r="U176" s="579"/>
      <c r="V176" s="579"/>
      <c r="W176" s="579"/>
      <c r="X176" s="579"/>
      <c r="Y176" s="410"/>
      <c r="Z176" s="579"/>
      <c r="AA176" s="579"/>
      <c r="AB176" s="579"/>
      <c r="AC176" s="443"/>
      <c r="AD176" s="443"/>
      <c r="AE176" s="569"/>
      <c r="AF176" s="582"/>
      <c r="AG176" s="582"/>
      <c r="AH176" s="610"/>
      <c r="AI176" s="503"/>
      <c r="AJ176" s="531"/>
      <c r="AK176" s="531"/>
      <c r="AL176" s="572"/>
      <c r="AM176" s="469"/>
      <c r="AN176" s="469"/>
      <c r="AO176" s="469"/>
      <c r="AP176" s="469"/>
      <c r="AQ176" s="469"/>
      <c r="AR176" s="469"/>
      <c r="AS176" s="469"/>
      <c r="AT176" s="469"/>
      <c r="AU176" s="469"/>
      <c r="AV176" s="469"/>
      <c r="AW176" s="469"/>
      <c r="AX176" s="469"/>
      <c r="AY176" s="469"/>
      <c r="AZ176" s="469"/>
      <c r="BA176" s="469"/>
      <c r="BB176" s="362"/>
      <c r="BC176" s="362"/>
      <c r="BD176" s="362"/>
      <c r="BE176" s="362"/>
      <c r="BF176" s="362"/>
      <c r="BG176" s="362"/>
      <c r="BH176" s="362"/>
      <c r="BI176" s="362"/>
      <c r="BJ176" s="362"/>
      <c r="BK176" s="362"/>
      <c r="BL176" s="362"/>
    </row>
    <row r="177" ht="17.25" customHeight="1">
      <c r="A177" s="462"/>
      <c r="B177" s="577"/>
      <c r="C177" s="577"/>
      <c r="D177" s="577"/>
      <c r="E177" s="607"/>
      <c r="F177" s="608"/>
      <c r="G177" s="609"/>
      <c r="H177" s="577"/>
      <c r="I177" s="579"/>
      <c r="J177" s="577"/>
      <c r="K177" s="577"/>
      <c r="L177" s="579"/>
      <c r="M177" s="580"/>
      <c r="N177" s="470" t="s">
        <v>159</v>
      </c>
      <c r="O177" s="298"/>
      <c r="P177" s="298"/>
      <c r="Q177" s="298"/>
      <c r="R177" s="298"/>
      <c r="S177" s="298"/>
      <c r="T177" s="298"/>
      <c r="U177" s="298"/>
      <c r="V177" s="298"/>
      <c r="W177" s="298"/>
      <c r="X177" s="298"/>
      <c r="Y177" s="299"/>
      <c r="Z177" s="579"/>
      <c r="AA177" s="579"/>
      <c r="AB177" s="579"/>
      <c r="AC177" s="443"/>
      <c r="AD177" s="443"/>
      <c r="AE177" s="569"/>
      <c r="AF177" s="582"/>
      <c r="AG177" s="582"/>
      <c r="AH177" s="610"/>
      <c r="AI177" s="503"/>
      <c r="AJ177" s="531"/>
      <c r="AK177" s="531"/>
      <c r="AL177" s="572"/>
      <c r="AM177" s="469"/>
      <c r="AN177" s="469"/>
      <c r="AO177" s="469"/>
      <c r="AP177" s="469"/>
      <c r="AQ177" s="469"/>
      <c r="AR177" s="469"/>
      <c r="AS177" s="469"/>
      <c r="AT177" s="469"/>
      <c r="AU177" s="469"/>
      <c r="AV177" s="469"/>
      <c r="AW177" s="469"/>
      <c r="AX177" s="469"/>
      <c r="AY177" s="469"/>
      <c r="AZ177" s="469"/>
      <c r="BA177" s="469"/>
      <c r="BB177" s="362"/>
      <c r="BC177" s="362"/>
      <c r="BD177" s="362"/>
      <c r="BE177" s="362"/>
      <c r="BF177" s="362"/>
      <c r="BG177" s="362"/>
      <c r="BH177" s="362"/>
      <c r="BI177" s="362"/>
      <c r="BJ177" s="362"/>
      <c r="BK177" s="362"/>
      <c r="BL177" s="362"/>
    </row>
    <row r="178" ht="24.75" customHeight="1">
      <c r="A178" s="462" t="s">
        <v>357</v>
      </c>
      <c r="B178" s="463" t="s">
        <v>508</v>
      </c>
      <c r="C178" s="464"/>
      <c r="D178" s="464"/>
      <c r="E178" s="464"/>
      <c r="F178" s="464"/>
      <c r="G178" s="464"/>
      <c r="H178" s="464"/>
      <c r="I178" s="464"/>
      <c r="J178" s="464"/>
      <c r="K178" s="464"/>
      <c r="L178" s="464"/>
      <c r="M178" s="465"/>
      <c r="N178" s="58" t="s">
        <v>30</v>
      </c>
      <c r="O178" s="59" t="s">
        <v>31</v>
      </c>
      <c r="P178" s="60" t="s">
        <v>32</v>
      </c>
      <c r="Q178" s="61" t="s">
        <v>33</v>
      </c>
      <c r="R178" s="62" t="s">
        <v>34</v>
      </c>
      <c r="S178" s="63" t="s">
        <v>35</v>
      </c>
      <c r="T178" s="64" t="s">
        <v>36</v>
      </c>
      <c r="U178" s="65" t="s">
        <v>37</v>
      </c>
      <c r="V178" s="66" t="s">
        <v>38</v>
      </c>
      <c r="W178" s="67" t="s">
        <v>39</v>
      </c>
      <c r="X178" s="68" t="s">
        <v>40</v>
      </c>
      <c r="Y178" s="69" t="s">
        <v>41</v>
      </c>
      <c r="Z178" s="529"/>
      <c r="AA178" s="529"/>
      <c r="AB178" s="529"/>
      <c r="AC178" s="443"/>
      <c r="AD178" s="443"/>
      <c r="AE178" s="461"/>
      <c r="AF178" s="455"/>
      <c r="AG178" s="455"/>
      <c r="AH178" s="456"/>
      <c r="AI178" s="457"/>
      <c r="AJ178" s="467"/>
      <c r="AK178" s="467"/>
      <c r="AL178" s="468"/>
      <c r="AM178" s="469"/>
      <c r="AN178" s="469"/>
      <c r="AO178" s="469"/>
      <c r="AP178" s="469"/>
      <c r="AQ178" s="469"/>
      <c r="AR178" s="469"/>
      <c r="AS178" s="469"/>
      <c r="AT178" s="469"/>
      <c r="AU178" s="469"/>
      <c r="AV178" s="469"/>
      <c r="AW178" s="469"/>
      <c r="AX178" s="469"/>
      <c r="AY178" s="469"/>
      <c r="AZ178" s="469"/>
      <c r="BA178" s="469"/>
      <c r="BB178" s="362"/>
      <c r="BC178" s="362"/>
      <c r="BD178" s="362"/>
      <c r="BE178" s="362"/>
      <c r="BF178" s="362"/>
      <c r="BG178" s="362"/>
      <c r="BH178" s="362"/>
      <c r="BI178" s="362"/>
      <c r="BJ178" s="362"/>
      <c r="BK178" s="362"/>
      <c r="BL178" s="362"/>
    </row>
    <row r="179" ht="22.5" customHeight="1">
      <c r="A179" s="462"/>
      <c r="B179" s="470" t="s">
        <v>159</v>
      </c>
      <c r="C179" s="298"/>
      <c r="D179" s="298"/>
      <c r="E179" s="298"/>
      <c r="F179" s="298"/>
      <c r="G179" s="298"/>
      <c r="H179" s="298"/>
      <c r="I179" s="298"/>
      <c r="J179" s="298"/>
      <c r="K179" s="298"/>
      <c r="L179" s="298"/>
      <c r="M179" s="299"/>
      <c r="N179" s="77" t="s">
        <v>45</v>
      </c>
      <c r="O179" s="78" t="s">
        <v>46</v>
      </c>
      <c r="P179" s="79" t="s">
        <v>47</v>
      </c>
      <c r="Q179" s="80" t="s">
        <v>48</v>
      </c>
      <c r="R179" s="81" t="s">
        <v>49</v>
      </c>
      <c r="S179" s="82" t="s">
        <v>50</v>
      </c>
      <c r="T179" s="83" t="s">
        <v>51</v>
      </c>
      <c r="U179" s="84" t="s">
        <v>52</v>
      </c>
      <c r="V179" s="85" t="s">
        <v>53</v>
      </c>
      <c r="W179" s="86" t="s">
        <v>54</v>
      </c>
      <c r="X179" s="87" t="s">
        <v>55</v>
      </c>
      <c r="Y179" s="88" t="s">
        <v>56</v>
      </c>
      <c r="Z179" s="529"/>
      <c r="AA179" s="529"/>
      <c r="AB179" s="529"/>
      <c r="AC179" s="443"/>
      <c r="AD179" s="443"/>
      <c r="AE179" s="472" t="s">
        <v>224</v>
      </c>
      <c r="AF179" s="473" t="s">
        <v>142</v>
      </c>
      <c r="AG179" s="473" t="s">
        <v>142</v>
      </c>
      <c r="AH179" s="474" t="s">
        <v>24</v>
      </c>
      <c r="AI179" s="475"/>
      <c r="AJ179" s="476" t="s">
        <v>220</v>
      </c>
      <c r="AK179" s="476" t="s">
        <v>222</v>
      </c>
      <c r="AL179" s="468"/>
      <c r="AM179" s="469"/>
      <c r="AN179" s="469"/>
      <c r="AO179" s="469"/>
      <c r="AP179" s="469"/>
      <c r="AQ179" s="469"/>
      <c r="AR179" s="469"/>
      <c r="AS179" s="469"/>
      <c r="AT179" s="469"/>
      <c r="AU179" s="469"/>
      <c r="AV179" s="469"/>
      <c r="AW179" s="469"/>
      <c r="AX179" s="469"/>
      <c r="AY179" s="469"/>
      <c r="AZ179" s="469"/>
      <c r="BA179" s="469"/>
      <c r="BB179" s="362"/>
      <c r="BC179" s="362"/>
      <c r="BD179" s="362"/>
      <c r="BE179" s="362"/>
      <c r="BF179" s="362"/>
      <c r="BG179" s="362"/>
      <c r="BH179" s="362"/>
      <c r="BI179" s="362"/>
      <c r="BJ179" s="362"/>
      <c r="BK179" s="362"/>
      <c r="BL179" s="362"/>
    </row>
    <row r="180" ht="27.75" customHeight="1">
      <c r="A180" s="611"/>
      <c r="B180" s="612"/>
      <c r="C180" s="613" t="s">
        <v>166</v>
      </c>
      <c r="D180" s="614" t="s">
        <v>144</v>
      </c>
      <c r="E180" s="615" t="s">
        <v>509</v>
      </c>
      <c r="F180" s="616"/>
      <c r="G180" s="616"/>
      <c r="H180" s="617"/>
      <c r="I180" s="618">
        <v>18.0</v>
      </c>
      <c r="J180" s="614" t="s">
        <v>146</v>
      </c>
      <c r="K180" s="619" t="s">
        <v>318</v>
      </c>
      <c r="L180" s="617"/>
      <c r="M180" s="620">
        <v>3292.7</v>
      </c>
      <c r="N180" s="621"/>
      <c r="O180" s="622"/>
      <c r="P180" s="623"/>
      <c r="Q180" s="624"/>
      <c r="R180" s="625"/>
      <c r="S180" s="626"/>
      <c r="T180" s="526"/>
      <c r="U180" s="627"/>
      <c r="V180" s="628"/>
      <c r="W180" s="629"/>
      <c r="X180" s="630"/>
      <c r="Y180" s="631"/>
      <c r="Z180" s="632"/>
      <c r="AA180" s="632"/>
      <c r="AB180" s="632"/>
      <c r="AC180" s="633"/>
      <c r="AD180" s="633"/>
      <c r="AE180" s="634" t="s">
        <v>227</v>
      </c>
      <c r="AF180" s="635">
        <f t="shared" ref="AF180:AF198" si="186">SUM(N180:AB180)</f>
        <v>0</v>
      </c>
      <c r="AG180" s="635">
        <f t="shared" ref="AG180:AG198" si="187">AF180*I180</f>
        <v>0</v>
      </c>
      <c r="AH180" s="636">
        <f t="shared" ref="AH180:AH198" si="188">SUM(N180:AB180)*M180</f>
        <v>0</v>
      </c>
      <c r="AI180" s="637"/>
      <c r="AJ180" s="638"/>
      <c r="AK180" s="638">
        <f t="shared" ref="AK180:AK198" si="189">AJ180*AG180</f>
        <v>0</v>
      </c>
      <c r="AL180" s="640"/>
      <c r="AM180" s="469">
        <f t="shared" ref="AM180:BA180" si="185">$I180*N180</f>
        <v>0</v>
      </c>
      <c r="AN180" s="469">
        <f t="shared" si="185"/>
        <v>0</v>
      </c>
      <c r="AO180" s="469">
        <f t="shared" si="185"/>
        <v>0</v>
      </c>
      <c r="AP180" s="469">
        <f t="shared" si="185"/>
        <v>0</v>
      </c>
      <c r="AQ180" s="469">
        <f t="shared" si="185"/>
        <v>0</v>
      </c>
      <c r="AR180" s="469">
        <f t="shared" si="185"/>
        <v>0</v>
      </c>
      <c r="AS180" s="469">
        <f t="shared" si="185"/>
        <v>0</v>
      </c>
      <c r="AT180" s="469">
        <f t="shared" si="185"/>
        <v>0</v>
      </c>
      <c r="AU180" s="469">
        <f t="shared" si="185"/>
        <v>0</v>
      </c>
      <c r="AV180" s="469">
        <f t="shared" si="185"/>
        <v>0</v>
      </c>
      <c r="AW180" s="469">
        <f t="shared" si="185"/>
        <v>0</v>
      </c>
      <c r="AX180" s="469">
        <f t="shared" si="185"/>
        <v>0</v>
      </c>
      <c r="AY180" s="469">
        <f t="shared" si="185"/>
        <v>0</v>
      </c>
      <c r="AZ180" s="469">
        <f t="shared" si="185"/>
        <v>0</v>
      </c>
      <c r="BA180" s="469">
        <f t="shared" si="185"/>
        <v>0</v>
      </c>
      <c r="BB180" s="633"/>
      <c r="BC180" s="300"/>
      <c r="BD180" s="300"/>
      <c r="BE180" s="300"/>
      <c r="BF180" s="300"/>
      <c r="BG180" s="300"/>
      <c r="BH180" s="300"/>
      <c r="BI180" s="300"/>
      <c r="BJ180" s="300"/>
      <c r="BK180" s="300"/>
      <c r="BL180" s="300"/>
    </row>
    <row r="181" ht="12.75" customHeight="1">
      <c r="A181" s="462"/>
      <c r="B181" s="517" t="s">
        <v>510</v>
      </c>
      <c r="C181" s="517" t="s">
        <v>511</v>
      </c>
      <c r="D181" s="518" t="s">
        <v>144</v>
      </c>
      <c r="E181" s="519" t="s">
        <v>512</v>
      </c>
      <c r="F181" s="383"/>
      <c r="G181" s="654" t="s">
        <v>513</v>
      </c>
      <c r="H181" s="518" t="s">
        <v>251</v>
      </c>
      <c r="I181" s="521">
        <v>1.0</v>
      </c>
      <c r="J181" s="516" t="s">
        <v>146</v>
      </c>
      <c r="K181" s="518" t="s">
        <v>514</v>
      </c>
      <c r="L181" s="521">
        <v>38.0</v>
      </c>
      <c r="M181" s="523">
        <v>167.89</v>
      </c>
      <c r="N181" s="524"/>
      <c r="O181" s="525"/>
      <c r="P181" s="487"/>
      <c r="Q181" s="488"/>
      <c r="R181" s="489"/>
      <c r="S181" s="490"/>
      <c r="T181" s="645"/>
      <c r="U181" s="527"/>
      <c r="V181" s="528"/>
      <c r="W181" s="494"/>
      <c r="X181" s="495"/>
      <c r="Y181" s="496"/>
      <c r="Z181" s="529"/>
      <c r="AA181" s="529"/>
      <c r="AB181" s="529"/>
      <c r="AC181" s="300"/>
      <c r="AD181" s="300"/>
      <c r="AE181" s="500" t="s">
        <v>227</v>
      </c>
      <c r="AF181" s="513">
        <f t="shared" si="186"/>
        <v>0</v>
      </c>
      <c r="AG181" s="513">
        <f t="shared" si="187"/>
        <v>0</v>
      </c>
      <c r="AH181" s="514">
        <f t="shared" si="188"/>
        <v>0</v>
      </c>
      <c r="AI181" s="503"/>
      <c r="AJ181" s="530"/>
      <c r="AK181" s="531">
        <f t="shared" si="189"/>
        <v>0</v>
      </c>
      <c r="AL181" s="532"/>
      <c r="AM181" s="469">
        <f t="shared" ref="AM181:BA181" si="190">$I181*N181</f>
        <v>0</v>
      </c>
      <c r="AN181" s="469">
        <f t="shared" si="190"/>
        <v>0</v>
      </c>
      <c r="AO181" s="469">
        <f t="shared" si="190"/>
        <v>0</v>
      </c>
      <c r="AP181" s="469">
        <f t="shared" si="190"/>
        <v>0</v>
      </c>
      <c r="AQ181" s="469">
        <f t="shared" si="190"/>
        <v>0</v>
      </c>
      <c r="AR181" s="469">
        <f t="shared" si="190"/>
        <v>0</v>
      </c>
      <c r="AS181" s="469">
        <f t="shared" si="190"/>
        <v>0</v>
      </c>
      <c r="AT181" s="469">
        <f t="shared" si="190"/>
        <v>0</v>
      </c>
      <c r="AU181" s="469">
        <f t="shared" si="190"/>
        <v>0</v>
      </c>
      <c r="AV181" s="469">
        <f t="shared" si="190"/>
        <v>0</v>
      </c>
      <c r="AW181" s="469">
        <f t="shared" si="190"/>
        <v>0</v>
      </c>
      <c r="AX181" s="469">
        <f t="shared" si="190"/>
        <v>0</v>
      </c>
      <c r="AY181" s="469">
        <f t="shared" si="190"/>
        <v>0</v>
      </c>
      <c r="AZ181" s="469">
        <f t="shared" si="190"/>
        <v>0</v>
      </c>
      <c r="BA181" s="469">
        <f t="shared" si="190"/>
        <v>0</v>
      </c>
      <c r="BB181" s="300"/>
      <c r="BC181" s="300"/>
      <c r="BD181" s="300"/>
      <c r="BE181" s="300"/>
      <c r="BF181" s="300"/>
      <c r="BG181" s="300"/>
      <c r="BH181" s="300"/>
      <c r="BI181" s="300"/>
      <c r="BJ181" s="300"/>
      <c r="BK181" s="300"/>
      <c r="BL181" s="300"/>
    </row>
    <row r="182" ht="12.75" customHeight="1">
      <c r="A182" s="462"/>
      <c r="B182" s="517" t="s">
        <v>511</v>
      </c>
      <c r="C182" s="517" t="s">
        <v>515</v>
      </c>
      <c r="D182" s="518" t="s">
        <v>144</v>
      </c>
      <c r="E182" s="519" t="s">
        <v>512</v>
      </c>
      <c r="F182" s="383"/>
      <c r="G182" s="654" t="s">
        <v>516</v>
      </c>
      <c r="H182" s="518" t="s">
        <v>251</v>
      </c>
      <c r="I182" s="521">
        <v>1.0</v>
      </c>
      <c r="J182" s="516" t="s">
        <v>146</v>
      </c>
      <c r="K182" s="518" t="s">
        <v>285</v>
      </c>
      <c r="L182" s="521">
        <v>45.0</v>
      </c>
      <c r="M182" s="523">
        <v>175.1</v>
      </c>
      <c r="N182" s="524"/>
      <c r="O182" s="525"/>
      <c r="P182" s="487"/>
      <c r="Q182" s="488"/>
      <c r="R182" s="489"/>
      <c r="S182" s="490"/>
      <c r="T182" s="526"/>
      <c r="U182" s="527"/>
      <c r="V182" s="528"/>
      <c r="W182" s="494"/>
      <c r="X182" s="495"/>
      <c r="Y182" s="496"/>
      <c r="Z182" s="529"/>
      <c r="AA182" s="529"/>
      <c r="AB182" s="529"/>
      <c r="AC182" s="300"/>
      <c r="AD182" s="300"/>
      <c r="AE182" s="500" t="s">
        <v>227</v>
      </c>
      <c r="AF182" s="513">
        <f t="shared" si="186"/>
        <v>0</v>
      </c>
      <c r="AG182" s="513">
        <f t="shared" si="187"/>
        <v>0</v>
      </c>
      <c r="AH182" s="514">
        <f t="shared" si="188"/>
        <v>0</v>
      </c>
      <c r="AI182" s="503"/>
      <c r="AJ182" s="530"/>
      <c r="AK182" s="531">
        <f t="shared" si="189"/>
        <v>0</v>
      </c>
      <c r="AL182" s="532"/>
      <c r="AM182" s="469">
        <f t="shared" ref="AM182:BA182" si="191">$I182*N182</f>
        <v>0</v>
      </c>
      <c r="AN182" s="469">
        <f t="shared" si="191"/>
        <v>0</v>
      </c>
      <c r="AO182" s="469">
        <f t="shared" si="191"/>
        <v>0</v>
      </c>
      <c r="AP182" s="469">
        <f t="shared" si="191"/>
        <v>0</v>
      </c>
      <c r="AQ182" s="469">
        <f t="shared" si="191"/>
        <v>0</v>
      </c>
      <c r="AR182" s="469">
        <f t="shared" si="191"/>
        <v>0</v>
      </c>
      <c r="AS182" s="469">
        <f t="shared" si="191"/>
        <v>0</v>
      </c>
      <c r="AT182" s="469">
        <f t="shared" si="191"/>
        <v>0</v>
      </c>
      <c r="AU182" s="469">
        <f t="shared" si="191"/>
        <v>0</v>
      </c>
      <c r="AV182" s="469">
        <f t="shared" si="191"/>
        <v>0</v>
      </c>
      <c r="AW182" s="469">
        <f t="shared" si="191"/>
        <v>0</v>
      </c>
      <c r="AX182" s="469">
        <f t="shared" si="191"/>
        <v>0</v>
      </c>
      <c r="AY182" s="469">
        <f t="shared" si="191"/>
        <v>0</v>
      </c>
      <c r="AZ182" s="469">
        <f t="shared" si="191"/>
        <v>0</v>
      </c>
      <c r="BA182" s="469">
        <f t="shared" si="191"/>
        <v>0</v>
      </c>
      <c r="BB182" s="300"/>
      <c r="BC182" s="300"/>
      <c r="BD182" s="300"/>
      <c r="BE182" s="300"/>
      <c r="BF182" s="300"/>
      <c r="BG182" s="300"/>
      <c r="BH182" s="300"/>
      <c r="BI182" s="300"/>
      <c r="BJ182" s="300"/>
      <c r="BK182" s="300"/>
      <c r="BL182" s="300"/>
    </row>
    <row r="183" ht="12.75" customHeight="1">
      <c r="A183" s="462"/>
      <c r="B183" s="517" t="s">
        <v>515</v>
      </c>
      <c r="C183" s="517" t="s">
        <v>517</v>
      </c>
      <c r="D183" s="518" t="s">
        <v>144</v>
      </c>
      <c r="E183" s="519" t="s">
        <v>512</v>
      </c>
      <c r="F183" s="383"/>
      <c r="G183" s="654" t="s">
        <v>518</v>
      </c>
      <c r="H183" s="518" t="s">
        <v>251</v>
      </c>
      <c r="I183" s="521">
        <v>1.0</v>
      </c>
      <c r="J183" s="516" t="s">
        <v>146</v>
      </c>
      <c r="K183" s="518" t="s">
        <v>519</v>
      </c>
      <c r="L183" s="521">
        <v>47.0</v>
      </c>
      <c r="M183" s="523">
        <v>175.1</v>
      </c>
      <c r="N183" s="524"/>
      <c r="O183" s="525"/>
      <c r="P183" s="487"/>
      <c r="Q183" s="488"/>
      <c r="R183" s="489"/>
      <c r="S183" s="490"/>
      <c r="T183" s="526"/>
      <c r="U183" s="527"/>
      <c r="V183" s="528"/>
      <c r="W183" s="494"/>
      <c r="X183" s="495"/>
      <c r="Y183" s="496"/>
      <c r="Z183" s="529"/>
      <c r="AA183" s="529"/>
      <c r="AB183" s="529"/>
      <c r="AC183" s="300"/>
      <c r="AD183" s="300"/>
      <c r="AE183" s="500" t="s">
        <v>227</v>
      </c>
      <c r="AF183" s="513">
        <f t="shared" si="186"/>
        <v>0</v>
      </c>
      <c r="AG183" s="513">
        <f t="shared" si="187"/>
        <v>0</v>
      </c>
      <c r="AH183" s="514">
        <f t="shared" si="188"/>
        <v>0</v>
      </c>
      <c r="AI183" s="503"/>
      <c r="AJ183" s="530"/>
      <c r="AK183" s="531">
        <f t="shared" si="189"/>
        <v>0</v>
      </c>
      <c r="AL183" s="532"/>
      <c r="AM183" s="469">
        <f t="shared" ref="AM183:BA183" si="192">$I183*N183</f>
        <v>0</v>
      </c>
      <c r="AN183" s="469">
        <f t="shared" si="192"/>
        <v>0</v>
      </c>
      <c r="AO183" s="469">
        <f t="shared" si="192"/>
        <v>0</v>
      </c>
      <c r="AP183" s="469">
        <f t="shared" si="192"/>
        <v>0</v>
      </c>
      <c r="AQ183" s="469">
        <f t="shared" si="192"/>
        <v>0</v>
      </c>
      <c r="AR183" s="469">
        <f t="shared" si="192"/>
        <v>0</v>
      </c>
      <c r="AS183" s="469">
        <f t="shared" si="192"/>
        <v>0</v>
      </c>
      <c r="AT183" s="469">
        <f t="shared" si="192"/>
        <v>0</v>
      </c>
      <c r="AU183" s="469">
        <f t="shared" si="192"/>
        <v>0</v>
      </c>
      <c r="AV183" s="469">
        <f t="shared" si="192"/>
        <v>0</v>
      </c>
      <c r="AW183" s="469">
        <f t="shared" si="192"/>
        <v>0</v>
      </c>
      <c r="AX183" s="469">
        <f t="shared" si="192"/>
        <v>0</v>
      </c>
      <c r="AY183" s="469">
        <f t="shared" si="192"/>
        <v>0</v>
      </c>
      <c r="AZ183" s="469">
        <f t="shared" si="192"/>
        <v>0</v>
      </c>
      <c r="BA183" s="469">
        <f t="shared" si="192"/>
        <v>0</v>
      </c>
      <c r="BB183" s="300"/>
      <c r="BC183" s="300"/>
      <c r="BD183" s="300"/>
      <c r="BE183" s="300"/>
      <c r="BF183" s="300"/>
      <c r="BG183" s="300"/>
      <c r="BH183" s="300"/>
      <c r="BI183" s="300"/>
      <c r="BJ183" s="300"/>
      <c r="BK183" s="300"/>
      <c r="BL183" s="300"/>
    </row>
    <row r="184" ht="12.75" customHeight="1">
      <c r="A184" s="462"/>
      <c r="B184" s="517" t="s">
        <v>517</v>
      </c>
      <c r="C184" s="517" t="s">
        <v>520</v>
      </c>
      <c r="D184" s="518" t="s">
        <v>144</v>
      </c>
      <c r="E184" s="519" t="s">
        <v>512</v>
      </c>
      <c r="F184" s="383"/>
      <c r="G184" s="654" t="s">
        <v>521</v>
      </c>
      <c r="H184" s="518" t="s">
        <v>251</v>
      </c>
      <c r="I184" s="521">
        <v>1.0</v>
      </c>
      <c r="J184" s="516" t="s">
        <v>146</v>
      </c>
      <c r="K184" s="518" t="s">
        <v>514</v>
      </c>
      <c r="L184" s="521">
        <v>51.0</v>
      </c>
      <c r="M184" s="523">
        <v>175.1</v>
      </c>
      <c r="N184" s="524"/>
      <c r="O184" s="525"/>
      <c r="P184" s="487"/>
      <c r="Q184" s="488"/>
      <c r="R184" s="489"/>
      <c r="S184" s="490"/>
      <c r="T184" s="526"/>
      <c r="U184" s="527"/>
      <c r="V184" s="528"/>
      <c r="W184" s="494"/>
      <c r="X184" s="495"/>
      <c r="Y184" s="496"/>
      <c r="Z184" s="529"/>
      <c r="AA184" s="529"/>
      <c r="AB184" s="529"/>
      <c r="AC184" s="300"/>
      <c r="AD184" s="300"/>
      <c r="AE184" s="500" t="s">
        <v>227</v>
      </c>
      <c r="AF184" s="513">
        <f t="shared" si="186"/>
        <v>0</v>
      </c>
      <c r="AG184" s="513">
        <f t="shared" si="187"/>
        <v>0</v>
      </c>
      <c r="AH184" s="514">
        <f t="shared" si="188"/>
        <v>0</v>
      </c>
      <c r="AI184" s="503"/>
      <c r="AJ184" s="530"/>
      <c r="AK184" s="531">
        <f t="shared" si="189"/>
        <v>0</v>
      </c>
      <c r="AL184" s="532"/>
      <c r="AM184" s="469">
        <f t="shared" ref="AM184:BA184" si="193">$I184*N184</f>
        <v>0</v>
      </c>
      <c r="AN184" s="469">
        <f t="shared" si="193"/>
        <v>0</v>
      </c>
      <c r="AO184" s="469">
        <f t="shared" si="193"/>
        <v>0</v>
      </c>
      <c r="AP184" s="469">
        <f t="shared" si="193"/>
        <v>0</v>
      </c>
      <c r="AQ184" s="469">
        <f t="shared" si="193"/>
        <v>0</v>
      </c>
      <c r="AR184" s="469">
        <f t="shared" si="193"/>
        <v>0</v>
      </c>
      <c r="AS184" s="469">
        <f t="shared" si="193"/>
        <v>0</v>
      </c>
      <c r="AT184" s="469">
        <f t="shared" si="193"/>
        <v>0</v>
      </c>
      <c r="AU184" s="469">
        <f t="shared" si="193"/>
        <v>0</v>
      </c>
      <c r="AV184" s="469">
        <f t="shared" si="193"/>
        <v>0</v>
      </c>
      <c r="AW184" s="469">
        <f t="shared" si="193"/>
        <v>0</v>
      </c>
      <c r="AX184" s="469">
        <f t="shared" si="193"/>
        <v>0</v>
      </c>
      <c r="AY184" s="469">
        <f t="shared" si="193"/>
        <v>0</v>
      </c>
      <c r="AZ184" s="469">
        <f t="shared" si="193"/>
        <v>0</v>
      </c>
      <c r="BA184" s="469">
        <f t="shared" si="193"/>
        <v>0</v>
      </c>
      <c r="BB184" s="300"/>
      <c r="BC184" s="300"/>
      <c r="BD184" s="300"/>
      <c r="BE184" s="300"/>
      <c r="BF184" s="300"/>
      <c r="BG184" s="300"/>
      <c r="BH184" s="300"/>
      <c r="BI184" s="300"/>
      <c r="BJ184" s="300"/>
      <c r="BK184" s="300"/>
      <c r="BL184" s="300"/>
    </row>
    <row r="185" ht="12.75" customHeight="1">
      <c r="A185" s="462"/>
      <c r="B185" s="517" t="s">
        <v>520</v>
      </c>
      <c r="C185" s="517" t="s">
        <v>522</v>
      </c>
      <c r="D185" s="518" t="s">
        <v>144</v>
      </c>
      <c r="E185" s="519" t="s">
        <v>512</v>
      </c>
      <c r="F185" s="383"/>
      <c r="G185" s="654" t="s">
        <v>523</v>
      </c>
      <c r="H185" s="518" t="s">
        <v>278</v>
      </c>
      <c r="I185" s="521">
        <v>1.0</v>
      </c>
      <c r="J185" s="516" t="s">
        <v>146</v>
      </c>
      <c r="K185" s="518" t="s">
        <v>285</v>
      </c>
      <c r="L185" s="521">
        <v>64.0</v>
      </c>
      <c r="M185" s="523">
        <v>178.19</v>
      </c>
      <c r="N185" s="524"/>
      <c r="O185" s="525"/>
      <c r="P185" s="487"/>
      <c r="Q185" s="488"/>
      <c r="R185" s="489"/>
      <c r="S185" s="490"/>
      <c r="T185" s="526"/>
      <c r="U185" s="527"/>
      <c r="V185" s="528"/>
      <c r="W185" s="494"/>
      <c r="X185" s="495"/>
      <c r="Y185" s="496"/>
      <c r="Z185" s="529"/>
      <c r="AA185" s="529"/>
      <c r="AB185" s="529"/>
      <c r="AC185" s="300"/>
      <c r="AD185" s="300"/>
      <c r="AE185" s="500" t="s">
        <v>227</v>
      </c>
      <c r="AF185" s="513">
        <f t="shared" si="186"/>
        <v>0</v>
      </c>
      <c r="AG185" s="513">
        <f t="shared" si="187"/>
        <v>0</v>
      </c>
      <c r="AH185" s="514">
        <f t="shared" si="188"/>
        <v>0</v>
      </c>
      <c r="AI185" s="503"/>
      <c r="AJ185" s="530"/>
      <c r="AK185" s="531">
        <f t="shared" si="189"/>
        <v>0</v>
      </c>
      <c r="AL185" s="532"/>
      <c r="AM185" s="469">
        <f t="shared" ref="AM185:BA185" si="194">$I185*N185</f>
        <v>0</v>
      </c>
      <c r="AN185" s="469">
        <f t="shared" si="194"/>
        <v>0</v>
      </c>
      <c r="AO185" s="469">
        <f t="shared" si="194"/>
        <v>0</v>
      </c>
      <c r="AP185" s="469">
        <f t="shared" si="194"/>
        <v>0</v>
      </c>
      <c r="AQ185" s="469">
        <f t="shared" si="194"/>
        <v>0</v>
      </c>
      <c r="AR185" s="469">
        <f t="shared" si="194"/>
        <v>0</v>
      </c>
      <c r="AS185" s="469">
        <f t="shared" si="194"/>
        <v>0</v>
      </c>
      <c r="AT185" s="469">
        <f t="shared" si="194"/>
        <v>0</v>
      </c>
      <c r="AU185" s="469">
        <f t="shared" si="194"/>
        <v>0</v>
      </c>
      <c r="AV185" s="469">
        <f t="shared" si="194"/>
        <v>0</v>
      </c>
      <c r="AW185" s="469">
        <f t="shared" si="194"/>
        <v>0</v>
      </c>
      <c r="AX185" s="469">
        <f t="shared" si="194"/>
        <v>0</v>
      </c>
      <c r="AY185" s="469">
        <f t="shared" si="194"/>
        <v>0</v>
      </c>
      <c r="AZ185" s="469">
        <f t="shared" si="194"/>
        <v>0</v>
      </c>
      <c r="BA185" s="469">
        <f t="shared" si="194"/>
        <v>0</v>
      </c>
      <c r="BB185" s="300"/>
      <c r="BC185" s="300"/>
      <c r="BD185" s="300"/>
      <c r="BE185" s="300"/>
      <c r="BF185" s="300"/>
      <c r="BG185" s="300"/>
      <c r="BH185" s="300"/>
      <c r="BI185" s="300"/>
      <c r="BJ185" s="300"/>
      <c r="BK185" s="300"/>
      <c r="BL185" s="300"/>
    </row>
    <row r="186" ht="12.75" customHeight="1">
      <c r="A186" s="462"/>
      <c r="B186" s="517" t="s">
        <v>522</v>
      </c>
      <c r="C186" s="517" t="s">
        <v>524</v>
      </c>
      <c r="D186" s="518" t="s">
        <v>144</v>
      </c>
      <c r="E186" s="519" t="s">
        <v>512</v>
      </c>
      <c r="F186" s="383"/>
      <c r="G186" s="654" t="s">
        <v>525</v>
      </c>
      <c r="H186" s="518" t="s">
        <v>278</v>
      </c>
      <c r="I186" s="521">
        <v>1.0</v>
      </c>
      <c r="J186" s="516" t="s">
        <v>146</v>
      </c>
      <c r="K186" s="518" t="s">
        <v>519</v>
      </c>
      <c r="L186" s="521">
        <v>73.0</v>
      </c>
      <c r="M186" s="523">
        <v>186.43</v>
      </c>
      <c r="N186" s="524"/>
      <c r="O186" s="525"/>
      <c r="P186" s="487"/>
      <c r="Q186" s="488"/>
      <c r="R186" s="489"/>
      <c r="S186" s="490"/>
      <c r="T186" s="526"/>
      <c r="U186" s="527"/>
      <c r="V186" s="528"/>
      <c r="W186" s="494"/>
      <c r="X186" s="495"/>
      <c r="Y186" s="496"/>
      <c r="Z186" s="529"/>
      <c r="AA186" s="529"/>
      <c r="AB186" s="529"/>
      <c r="AC186" s="300"/>
      <c r="AD186" s="300"/>
      <c r="AE186" s="500" t="s">
        <v>227</v>
      </c>
      <c r="AF186" s="513">
        <f t="shared" si="186"/>
        <v>0</v>
      </c>
      <c r="AG186" s="513">
        <f t="shared" si="187"/>
        <v>0</v>
      </c>
      <c r="AH186" s="514">
        <f t="shared" si="188"/>
        <v>0</v>
      </c>
      <c r="AI186" s="503"/>
      <c r="AJ186" s="530"/>
      <c r="AK186" s="531">
        <f t="shared" si="189"/>
        <v>0</v>
      </c>
      <c r="AL186" s="532"/>
      <c r="AM186" s="469">
        <f t="shared" ref="AM186:BA186" si="195">$I186*N186</f>
        <v>0</v>
      </c>
      <c r="AN186" s="469">
        <f t="shared" si="195"/>
        <v>0</v>
      </c>
      <c r="AO186" s="469">
        <f t="shared" si="195"/>
        <v>0</v>
      </c>
      <c r="AP186" s="469">
        <f t="shared" si="195"/>
        <v>0</v>
      </c>
      <c r="AQ186" s="469">
        <f t="shared" si="195"/>
        <v>0</v>
      </c>
      <c r="AR186" s="469">
        <f t="shared" si="195"/>
        <v>0</v>
      </c>
      <c r="AS186" s="469">
        <f t="shared" si="195"/>
        <v>0</v>
      </c>
      <c r="AT186" s="469">
        <f t="shared" si="195"/>
        <v>0</v>
      </c>
      <c r="AU186" s="469">
        <f t="shared" si="195"/>
        <v>0</v>
      </c>
      <c r="AV186" s="469">
        <f t="shared" si="195"/>
        <v>0</v>
      </c>
      <c r="AW186" s="469">
        <f t="shared" si="195"/>
        <v>0</v>
      </c>
      <c r="AX186" s="469">
        <f t="shared" si="195"/>
        <v>0</v>
      </c>
      <c r="AY186" s="469">
        <f t="shared" si="195"/>
        <v>0</v>
      </c>
      <c r="AZ186" s="469">
        <f t="shared" si="195"/>
        <v>0</v>
      </c>
      <c r="BA186" s="469">
        <f t="shared" si="195"/>
        <v>0</v>
      </c>
      <c r="BB186" s="300"/>
      <c r="BC186" s="300"/>
      <c r="BD186" s="300"/>
      <c r="BE186" s="300"/>
      <c r="BF186" s="300"/>
      <c r="BG186" s="300"/>
      <c r="BH186" s="300"/>
      <c r="BI186" s="300"/>
      <c r="BJ186" s="300"/>
      <c r="BK186" s="300"/>
      <c r="BL186" s="300"/>
    </row>
    <row r="187" ht="12.75" customHeight="1">
      <c r="A187" s="462"/>
      <c r="B187" s="517" t="s">
        <v>524</v>
      </c>
      <c r="C187" s="517" t="s">
        <v>526</v>
      </c>
      <c r="D187" s="518" t="s">
        <v>144</v>
      </c>
      <c r="E187" s="519" t="s">
        <v>512</v>
      </c>
      <c r="F187" s="383"/>
      <c r="G187" s="654" t="s">
        <v>527</v>
      </c>
      <c r="H187" s="518" t="s">
        <v>278</v>
      </c>
      <c r="I187" s="521">
        <v>1.0</v>
      </c>
      <c r="J187" s="516" t="s">
        <v>146</v>
      </c>
      <c r="K187" s="518" t="s">
        <v>514</v>
      </c>
      <c r="L187" s="521">
        <v>59.0</v>
      </c>
      <c r="M187" s="523">
        <v>175.1</v>
      </c>
      <c r="N187" s="524"/>
      <c r="O187" s="525"/>
      <c r="P187" s="487"/>
      <c r="Q187" s="488"/>
      <c r="R187" s="489"/>
      <c r="S187" s="490"/>
      <c r="T187" s="526"/>
      <c r="U187" s="527"/>
      <c r="V187" s="528"/>
      <c r="W187" s="494"/>
      <c r="X187" s="495"/>
      <c r="Y187" s="496"/>
      <c r="Z187" s="529"/>
      <c r="AA187" s="529"/>
      <c r="AB187" s="529"/>
      <c r="AC187" s="300"/>
      <c r="AD187" s="300"/>
      <c r="AE187" s="500" t="s">
        <v>227</v>
      </c>
      <c r="AF187" s="513">
        <f t="shared" si="186"/>
        <v>0</v>
      </c>
      <c r="AG187" s="513">
        <f t="shared" si="187"/>
        <v>0</v>
      </c>
      <c r="AH187" s="514">
        <f t="shared" si="188"/>
        <v>0</v>
      </c>
      <c r="AI187" s="503"/>
      <c r="AJ187" s="530"/>
      <c r="AK187" s="531">
        <f t="shared" si="189"/>
        <v>0</v>
      </c>
      <c r="AL187" s="532"/>
      <c r="AM187" s="469">
        <f t="shared" ref="AM187:BA187" si="196">$I187*N187</f>
        <v>0</v>
      </c>
      <c r="AN187" s="469">
        <f t="shared" si="196"/>
        <v>0</v>
      </c>
      <c r="AO187" s="469">
        <f t="shared" si="196"/>
        <v>0</v>
      </c>
      <c r="AP187" s="469">
        <f t="shared" si="196"/>
        <v>0</v>
      </c>
      <c r="AQ187" s="469">
        <f t="shared" si="196"/>
        <v>0</v>
      </c>
      <c r="AR187" s="469">
        <f t="shared" si="196"/>
        <v>0</v>
      </c>
      <c r="AS187" s="469">
        <f t="shared" si="196"/>
        <v>0</v>
      </c>
      <c r="AT187" s="469">
        <f t="shared" si="196"/>
        <v>0</v>
      </c>
      <c r="AU187" s="469">
        <f t="shared" si="196"/>
        <v>0</v>
      </c>
      <c r="AV187" s="469">
        <f t="shared" si="196"/>
        <v>0</v>
      </c>
      <c r="AW187" s="469">
        <f t="shared" si="196"/>
        <v>0</v>
      </c>
      <c r="AX187" s="469">
        <f t="shared" si="196"/>
        <v>0</v>
      </c>
      <c r="AY187" s="469">
        <f t="shared" si="196"/>
        <v>0</v>
      </c>
      <c r="AZ187" s="469">
        <f t="shared" si="196"/>
        <v>0</v>
      </c>
      <c r="BA187" s="469">
        <f t="shared" si="196"/>
        <v>0</v>
      </c>
      <c r="BB187" s="300"/>
      <c r="BC187" s="300"/>
      <c r="BD187" s="300"/>
      <c r="BE187" s="300"/>
      <c r="BF187" s="300"/>
      <c r="BG187" s="300"/>
      <c r="BH187" s="300"/>
      <c r="BI187" s="300"/>
      <c r="BJ187" s="300"/>
      <c r="BK187" s="300"/>
      <c r="BL187" s="300"/>
    </row>
    <row r="188" ht="12.75" customHeight="1">
      <c r="A188" s="462"/>
      <c r="B188" s="517" t="s">
        <v>526</v>
      </c>
      <c r="C188" s="517" t="s">
        <v>528</v>
      </c>
      <c r="D188" s="518" t="s">
        <v>144</v>
      </c>
      <c r="E188" s="519" t="s">
        <v>512</v>
      </c>
      <c r="F188" s="383"/>
      <c r="G188" s="654" t="s">
        <v>529</v>
      </c>
      <c r="H188" s="518" t="s">
        <v>278</v>
      </c>
      <c r="I188" s="521">
        <v>1.0</v>
      </c>
      <c r="J188" s="516" t="s">
        <v>146</v>
      </c>
      <c r="K188" s="518" t="s">
        <v>285</v>
      </c>
      <c r="L188" s="521">
        <v>69.0</v>
      </c>
      <c r="M188" s="523">
        <v>178.19</v>
      </c>
      <c r="N188" s="524"/>
      <c r="O188" s="525"/>
      <c r="P188" s="487"/>
      <c r="Q188" s="488"/>
      <c r="R188" s="489"/>
      <c r="S188" s="490"/>
      <c r="T188" s="526"/>
      <c r="U188" s="527"/>
      <c r="V188" s="528"/>
      <c r="W188" s="494"/>
      <c r="X188" s="495"/>
      <c r="Y188" s="496"/>
      <c r="Z188" s="529"/>
      <c r="AA188" s="529"/>
      <c r="AB188" s="529"/>
      <c r="AC188" s="300"/>
      <c r="AD188" s="300"/>
      <c r="AE188" s="500" t="s">
        <v>227</v>
      </c>
      <c r="AF188" s="513">
        <f t="shared" si="186"/>
        <v>0</v>
      </c>
      <c r="AG188" s="513">
        <f t="shared" si="187"/>
        <v>0</v>
      </c>
      <c r="AH188" s="514">
        <f t="shared" si="188"/>
        <v>0</v>
      </c>
      <c r="AI188" s="503"/>
      <c r="AJ188" s="530"/>
      <c r="AK188" s="531">
        <f t="shared" si="189"/>
        <v>0</v>
      </c>
      <c r="AL188" s="532"/>
      <c r="AM188" s="469">
        <f t="shared" ref="AM188:BA188" si="197">$I188*N188</f>
        <v>0</v>
      </c>
      <c r="AN188" s="469">
        <f t="shared" si="197"/>
        <v>0</v>
      </c>
      <c r="AO188" s="469">
        <f t="shared" si="197"/>
        <v>0</v>
      </c>
      <c r="AP188" s="469">
        <f t="shared" si="197"/>
        <v>0</v>
      </c>
      <c r="AQ188" s="469">
        <f t="shared" si="197"/>
        <v>0</v>
      </c>
      <c r="AR188" s="469">
        <f t="shared" si="197"/>
        <v>0</v>
      </c>
      <c r="AS188" s="469">
        <f t="shared" si="197"/>
        <v>0</v>
      </c>
      <c r="AT188" s="469">
        <f t="shared" si="197"/>
        <v>0</v>
      </c>
      <c r="AU188" s="469">
        <f t="shared" si="197"/>
        <v>0</v>
      </c>
      <c r="AV188" s="469">
        <f t="shared" si="197"/>
        <v>0</v>
      </c>
      <c r="AW188" s="469">
        <f t="shared" si="197"/>
        <v>0</v>
      </c>
      <c r="AX188" s="469">
        <f t="shared" si="197"/>
        <v>0</v>
      </c>
      <c r="AY188" s="469">
        <f t="shared" si="197"/>
        <v>0</v>
      </c>
      <c r="AZ188" s="469">
        <f t="shared" si="197"/>
        <v>0</v>
      </c>
      <c r="BA188" s="469">
        <f t="shared" si="197"/>
        <v>0</v>
      </c>
      <c r="BB188" s="300"/>
      <c r="BC188" s="300"/>
      <c r="BD188" s="300"/>
      <c r="BE188" s="300"/>
      <c r="BF188" s="300"/>
      <c r="BG188" s="300"/>
      <c r="BH188" s="300"/>
      <c r="BI188" s="300"/>
      <c r="BJ188" s="300"/>
      <c r="BK188" s="300"/>
      <c r="BL188" s="300"/>
    </row>
    <row r="189" ht="12.75" customHeight="1">
      <c r="A189" s="462"/>
      <c r="B189" s="517" t="s">
        <v>528</v>
      </c>
      <c r="C189" s="517" t="s">
        <v>530</v>
      </c>
      <c r="D189" s="518" t="s">
        <v>144</v>
      </c>
      <c r="E189" s="519" t="s">
        <v>512</v>
      </c>
      <c r="F189" s="383"/>
      <c r="G189" s="654" t="s">
        <v>531</v>
      </c>
      <c r="H189" s="518" t="s">
        <v>278</v>
      </c>
      <c r="I189" s="521">
        <v>1.0</v>
      </c>
      <c r="J189" s="516" t="s">
        <v>146</v>
      </c>
      <c r="K189" s="518" t="s">
        <v>519</v>
      </c>
      <c r="L189" s="521">
        <v>76.0</v>
      </c>
      <c r="M189" s="523">
        <v>186.43</v>
      </c>
      <c r="N189" s="524"/>
      <c r="O189" s="525"/>
      <c r="P189" s="487"/>
      <c r="Q189" s="488"/>
      <c r="R189" s="489"/>
      <c r="S189" s="490"/>
      <c r="T189" s="526"/>
      <c r="U189" s="527"/>
      <c r="V189" s="528"/>
      <c r="W189" s="494"/>
      <c r="X189" s="495"/>
      <c r="Y189" s="496"/>
      <c r="Z189" s="529"/>
      <c r="AA189" s="529"/>
      <c r="AB189" s="529"/>
      <c r="AC189" s="300"/>
      <c r="AD189" s="300"/>
      <c r="AE189" s="500" t="s">
        <v>227</v>
      </c>
      <c r="AF189" s="513">
        <f t="shared" si="186"/>
        <v>0</v>
      </c>
      <c r="AG189" s="513">
        <f t="shared" si="187"/>
        <v>0</v>
      </c>
      <c r="AH189" s="514">
        <f t="shared" si="188"/>
        <v>0</v>
      </c>
      <c r="AI189" s="503"/>
      <c r="AJ189" s="530"/>
      <c r="AK189" s="531">
        <f t="shared" si="189"/>
        <v>0</v>
      </c>
      <c r="AL189" s="532"/>
      <c r="AM189" s="469">
        <f t="shared" ref="AM189:BA189" si="198">$I189*N189</f>
        <v>0</v>
      </c>
      <c r="AN189" s="469">
        <f t="shared" si="198"/>
        <v>0</v>
      </c>
      <c r="AO189" s="469">
        <f t="shared" si="198"/>
        <v>0</v>
      </c>
      <c r="AP189" s="469">
        <f t="shared" si="198"/>
        <v>0</v>
      </c>
      <c r="AQ189" s="469">
        <f t="shared" si="198"/>
        <v>0</v>
      </c>
      <c r="AR189" s="469">
        <f t="shared" si="198"/>
        <v>0</v>
      </c>
      <c r="AS189" s="469">
        <f t="shared" si="198"/>
        <v>0</v>
      </c>
      <c r="AT189" s="469">
        <f t="shared" si="198"/>
        <v>0</v>
      </c>
      <c r="AU189" s="469">
        <f t="shared" si="198"/>
        <v>0</v>
      </c>
      <c r="AV189" s="469">
        <f t="shared" si="198"/>
        <v>0</v>
      </c>
      <c r="AW189" s="469">
        <f t="shared" si="198"/>
        <v>0</v>
      </c>
      <c r="AX189" s="469">
        <f t="shared" si="198"/>
        <v>0</v>
      </c>
      <c r="AY189" s="469">
        <f t="shared" si="198"/>
        <v>0</v>
      </c>
      <c r="AZ189" s="469">
        <f t="shared" si="198"/>
        <v>0</v>
      </c>
      <c r="BA189" s="469">
        <f t="shared" si="198"/>
        <v>0</v>
      </c>
      <c r="BB189" s="300"/>
      <c r="BC189" s="300"/>
      <c r="BD189" s="300"/>
      <c r="BE189" s="300"/>
      <c r="BF189" s="300"/>
      <c r="BG189" s="300"/>
      <c r="BH189" s="300"/>
      <c r="BI189" s="300"/>
      <c r="BJ189" s="300"/>
      <c r="BK189" s="300"/>
      <c r="BL189" s="300"/>
    </row>
    <row r="190" ht="12.75" customHeight="1">
      <c r="A190" s="462"/>
      <c r="B190" s="517" t="s">
        <v>530</v>
      </c>
      <c r="C190" s="517" t="s">
        <v>532</v>
      </c>
      <c r="D190" s="518" t="s">
        <v>144</v>
      </c>
      <c r="E190" s="519" t="s">
        <v>512</v>
      </c>
      <c r="F190" s="383"/>
      <c r="G190" s="654" t="s">
        <v>533</v>
      </c>
      <c r="H190" s="518" t="s">
        <v>278</v>
      </c>
      <c r="I190" s="521">
        <v>1.0</v>
      </c>
      <c r="J190" s="516" t="s">
        <v>146</v>
      </c>
      <c r="K190" s="518" t="s">
        <v>514</v>
      </c>
      <c r="L190" s="521">
        <v>60.0</v>
      </c>
      <c r="M190" s="523">
        <v>173.04</v>
      </c>
      <c r="N190" s="524"/>
      <c r="O190" s="525"/>
      <c r="P190" s="487"/>
      <c r="Q190" s="488"/>
      <c r="R190" s="489"/>
      <c r="S190" s="490"/>
      <c r="T190" s="526"/>
      <c r="U190" s="527"/>
      <c r="V190" s="528"/>
      <c r="W190" s="494"/>
      <c r="X190" s="495"/>
      <c r="Y190" s="496"/>
      <c r="Z190" s="529"/>
      <c r="AA190" s="529"/>
      <c r="AB190" s="529"/>
      <c r="AC190" s="300"/>
      <c r="AD190" s="300"/>
      <c r="AE190" s="500" t="s">
        <v>227</v>
      </c>
      <c r="AF190" s="513">
        <f t="shared" si="186"/>
        <v>0</v>
      </c>
      <c r="AG190" s="513">
        <f t="shared" si="187"/>
        <v>0</v>
      </c>
      <c r="AH190" s="514">
        <f t="shared" si="188"/>
        <v>0</v>
      </c>
      <c r="AI190" s="503"/>
      <c r="AJ190" s="530"/>
      <c r="AK190" s="531">
        <f t="shared" si="189"/>
        <v>0</v>
      </c>
      <c r="AL190" s="532"/>
      <c r="AM190" s="469">
        <f t="shared" ref="AM190:BA190" si="199">$I190*N190</f>
        <v>0</v>
      </c>
      <c r="AN190" s="469">
        <f t="shared" si="199"/>
        <v>0</v>
      </c>
      <c r="AO190" s="469">
        <f t="shared" si="199"/>
        <v>0</v>
      </c>
      <c r="AP190" s="469">
        <f t="shared" si="199"/>
        <v>0</v>
      </c>
      <c r="AQ190" s="469">
        <f t="shared" si="199"/>
        <v>0</v>
      </c>
      <c r="AR190" s="469">
        <f t="shared" si="199"/>
        <v>0</v>
      </c>
      <c r="AS190" s="469">
        <f t="shared" si="199"/>
        <v>0</v>
      </c>
      <c r="AT190" s="469">
        <f t="shared" si="199"/>
        <v>0</v>
      </c>
      <c r="AU190" s="469">
        <f t="shared" si="199"/>
        <v>0</v>
      </c>
      <c r="AV190" s="469">
        <f t="shared" si="199"/>
        <v>0</v>
      </c>
      <c r="AW190" s="469">
        <f t="shared" si="199"/>
        <v>0</v>
      </c>
      <c r="AX190" s="469">
        <f t="shared" si="199"/>
        <v>0</v>
      </c>
      <c r="AY190" s="469">
        <f t="shared" si="199"/>
        <v>0</v>
      </c>
      <c r="AZ190" s="469">
        <f t="shared" si="199"/>
        <v>0</v>
      </c>
      <c r="BA190" s="469">
        <f t="shared" si="199"/>
        <v>0</v>
      </c>
      <c r="BB190" s="300"/>
      <c r="BC190" s="300"/>
      <c r="BD190" s="300"/>
      <c r="BE190" s="300"/>
      <c r="BF190" s="300"/>
      <c r="BG190" s="300"/>
      <c r="BH190" s="300"/>
      <c r="BI190" s="300"/>
      <c r="BJ190" s="300"/>
      <c r="BK190" s="300"/>
      <c r="BL190" s="300"/>
    </row>
    <row r="191" ht="12.75" customHeight="1">
      <c r="A191" s="462"/>
      <c r="B191" s="517" t="s">
        <v>532</v>
      </c>
      <c r="C191" s="517" t="s">
        <v>534</v>
      </c>
      <c r="D191" s="518" t="s">
        <v>144</v>
      </c>
      <c r="E191" s="519" t="s">
        <v>512</v>
      </c>
      <c r="F191" s="383"/>
      <c r="G191" s="654" t="s">
        <v>535</v>
      </c>
      <c r="H191" s="518" t="s">
        <v>476</v>
      </c>
      <c r="I191" s="521">
        <v>1.0</v>
      </c>
      <c r="J191" s="516" t="s">
        <v>146</v>
      </c>
      <c r="K191" s="518" t="s">
        <v>285</v>
      </c>
      <c r="L191" s="521">
        <v>81.0</v>
      </c>
      <c r="M191" s="523">
        <v>186.43</v>
      </c>
      <c r="N191" s="524"/>
      <c r="O191" s="525"/>
      <c r="P191" s="487"/>
      <c r="Q191" s="488"/>
      <c r="R191" s="489"/>
      <c r="S191" s="490"/>
      <c r="T191" s="526"/>
      <c r="U191" s="527"/>
      <c r="V191" s="528"/>
      <c r="W191" s="494"/>
      <c r="X191" s="495"/>
      <c r="Y191" s="496"/>
      <c r="Z191" s="529"/>
      <c r="AA191" s="529"/>
      <c r="AB191" s="529"/>
      <c r="AC191" s="300"/>
      <c r="AD191" s="300"/>
      <c r="AE191" s="500" t="s">
        <v>227</v>
      </c>
      <c r="AF191" s="513">
        <f t="shared" si="186"/>
        <v>0</v>
      </c>
      <c r="AG191" s="513">
        <f t="shared" si="187"/>
        <v>0</v>
      </c>
      <c r="AH191" s="514">
        <f t="shared" si="188"/>
        <v>0</v>
      </c>
      <c r="AI191" s="503"/>
      <c r="AJ191" s="530"/>
      <c r="AK191" s="531">
        <f t="shared" si="189"/>
        <v>0</v>
      </c>
      <c r="AL191" s="532"/>
      <c r="AM191" s="469">
        <f t="shared" ref="AM191:BA191" si="200">$I191*N191</f>
        <v>0</v>
      </c>
      <c r="AN191" s="469">
        <f t="shared" si="200"/>
        <v>0</v>
      </c>
      <c r="AO191" s="469">
        <f t="shared" si="200"/>
        <v>0</v>
      </c>
      <c r="AP191" s="469">
        <f t="shared" si="200"/>
        <v>0</v>
      </c>
      <c r="AQ191" s="469">
        <f t="shared" si="200"/>
        <v>0</v>
      </c>
      <c r="AR191" s="469">
        <f t="shared" si="200"/>
        <v>0</v>
      </c>
      <c r="AS191" s="469">
        <f t="shared" si="200"/>
        <v>0</v>
      </c>
      <c r="AT191" s="469">
        <f t="shared" si="200"/>
        <v>0</v>
      </c>
      <c r="AU191" s="469">
        <f t="shared" si="200"/>
        <v>0</v>
      </c>
      <c r="AV191" s="469">
        <f t="shared" si="200"/>
        <v>0</v>
      </c>
      <c r="AW191" s="469">
        <f t="shared" si="200"/>
        <v>0</v>
      </c>
      <c r="AX191" s="469">
        <f t="shared" si="200"/>
        <v>0</v>
      </c>
      <c r="AY191" s="469">
        <f t="shared" si="200"/>
        <v>0</v>
      </c>
      <c r="AZ191" s="469">
        <f t="shared" si="200"/>
        <v>0</v>
      </c>
      <c r="BA191" s="469">
        <f t="shared" si="200"/>
        <v>0</v>
      </c>
      <c r="BB191" s="300"/>
      <c r="BC191" s="300"/>
      <c r="BD191" s="300"/>
      <c r="BE191" s="300"/>
      <c r="BF191" s="300"/>
      <c r="BG191" s="300"/>
      <c r="BH191" s="300"/>
      <c r="BI191" s="300"/>
      <c r="BJ191" s="300"/>
      <c r="BK191" s="300"/>
      <c r="BL191" s="300"/>
    </row>
    <row r="192" ht="12.75" customHeight="1">
      <c r="A192" s="462"/>
      <c r="B192" s="517" t="s">
        <v>534</v>
      </c>
      <c r="C192" s="517" t="s">
        <v>536</v>
      </c>
      <c r="D192" s="518" t="s">
        <v>144</v>
      </c>
      <c r="E192" s="519" t="s">
        <v>512</v>
      </c>
      <c r="F192" s="383"/>
      <c r="G192" s="654" t="s">
        <v>537</v>
      </c>
      <c r="H192" s="518" t="s">
        <v>476</v>
      </c>
      <c r="I192" s="521">
        <v>1.0</v>
      </c>
      <c r="J192" s="516" t="s">
        <v>146</v>
      </c>
      <c r="K192" s="518" t="s">
        <v>519</v>
      </c>
      <c r="L192" s="521">
        <v>86.0</v>
      </c>
      <c r="M192" s="523">
        <v>186.43</v>
      </c>
      <c r="N192" s="524"/>
      <c r="O192" s="525"/>
      <c r="P192" s="487"/>
      <c r="Q192" s="488"/>
      <c r="R192" s="489"/>
      <c r="S192" s="490"/>
      <c r="T192" s="526"/>
      <c r="U192" s="527"/>
      <c r="V192" s="528"/>
      <c r="W192" s="494"/>
      <c r="X192" s="495"/>
      <c r="Y192" s="496"/>
      <c r="Z192" s="529"/>
      <c r="AA192" s="529"/>
      <c r="AB192" s="529"/>
      <c r="AC192" s="300"/>
      <c r="AD192" s="300"/>
      <c r="AE192" s="500" t="s">
        <v>227</v>
      </c>
      <c r="AF192" s="513">
        <f t="shared" si="186"/>
        <v>0</v>
      </c>
      <c r="AG192" s="513">
        <f t="shared" si="187"/>
        <v>0</v>
      </c>
      <c r="AH192" s="514">
        <f t="shared" si="188"/>
        <v>0</v>
      </c>
      <c r="AI192" s="503"/>
      <c r="AJ192" s="530"/>
      <c r="AK192" s="531">
        <f t="shared" si="189"/>
        <v>0</v>
      </c>
      <c r="AL192" s="532"/>
      <c r="AM192" s="469">
        <f t="shared" ref="AM192:BA192" si="201">$I192*N192</f>
        <v>0</v>
      </c>
      <c r="AN192" s="469">
        <f t="shared" si="201"/>
        <v>0</v>
      </c>
      <c r="AO192" s="469">
        <f t="shared" si="201"/>
        <v>0</v>
      </c>
      <c r="AP192" s="469">
        <f t="shared" si="201"/>
        <v>0</v>
      </c>
      <c r="AQ192" s="469">
        <f t="shared" si="201"/>
        <v>0</v>
      </c>
      <c r="AR192" s="469">
        <f t="shared" si="201"/>
        <v>0</v>
      </c>
      <c r="AS192" s="469">
        <f t="shared" si="201"/>
        <v>0</v>
      </c>
      <c r="AT192" s="469">
        <f t="shared" si="201"/>
        <v>0</v>
      </c>
      <c r="AU192" s="469">
        <f t="shared" si="201"/>
        <v>0</v>
      </c>
      <c r="AV192" s="469">
        <f t="shared" si="201"/>
        <v>0</v>
      </c>
      <c r="AW192" s="469">
        <f t="shared" si="201"/>
        <v>0</v>
      </c>
      <c r="AX192" s="469">
        <f t="shared" si="201"/>
        <v>0</v>
      </c>
      <c r="AY192" s="469">
        <f t="shared" si="201"/>
        <v>0</v>
      </c>
      <c r="AZ192" s="469">
        <f t="shared" si="201"/>
        <v>0</v>
      </c>
      <c r="BA192" s="469">
        <f t="shared" si="201"/>
        <v>0</v>
      </c>
      <c r="BB192" s="300"/>
      <c r="BC192" s="300"/>
      <c r="BD192" s="300"/>
      <c r="BE192" s="300"/>
      <c r="BF192" s="300"/>
      <c r="BG192" s="300"/>
      <c r="BH192" s="300"/>
      <c r="BI192" s="300"/>
      <c r="BJ192" s="300"/>
      <c r="BK192" s="300"/>
      <c r="BL192" s="300"/>
    </row>
    <row r="193" ht="12.75" customHeight="1">
      <c r="A193" s="462"/>
      <c r="B193" s="517" t="s">
        <v>536</v>
      </c>
      <c r="C193" s="517" t="s">
        <v>538</v>
      </c>
      <c r="D193" s="518" t="s">
        <v>144</v>
      </c>
      <c r="E193" s="519" t="s">
        <v>512</v>
      </c>
      <c r="F193" s="383"/>
      <c r="G193" s="654" t="s">
        <v>539</v>
      </c>
      <c r="H193" s="518" t="s">
        <v>476</v>
      </c>
      <c r="I193" s="521">
        <v>1.0</v>
      </c>
      <c r="J193" s="516" t="s">
        <v>146</v>
      </c>
      <c r="K193" s="518" t="s">
        <v>285</v>
      </c>
      <c r="L193" s="521">
        <v>90.0</v>
      </c>
      <c r="M193" s="523">
        <v>186.43</v>
      </c>
      <c r="N193" s="524"/>
      <c r="O193" s="525"/>
      <c r="P193" s="487"/>
      <c r="Q193" s="488"/>
      <c r="R193" s="489"/>
      <c r="S193" s="490"/>
      <c r="T193" s="526"/>
      <c r="U193" s="527"/>
      <c r="V193" s="528"/>
      <c r="W193" s="494"/>
      <c r="X193" s="495"/>
      <c r="Y193" s="496"/>
      <c r="Z193" s="529"/>
      <c r="AA193" s="529"/>
      <c r="AB193" s="529"/>
      <c r="AC193" s="300"/>
      <c r="AD193" s="300"/>
      <c r="AE193" s="500" t="s">
        <v>227</v>
      </c>
      <c r="AF193" s="513">
        <f t="shared" si="186"/>
        <v>0</v>
      </c>
      <c r="AG193" s="513">
        <f t="shared" si="187"/>
        <v>0</v>
      </c>
      <c r="AH193" s="514">
        <f t="shared" si="188"/>
        <v>0</v>
      </c>
      <c r="AI193" s="503"/>
      <c r="AJ193" s="530"/>
      <c r="AK193" s="531">
        <f t="shared" si="189"/>
        <v>0</v>
      </c>
      <c r="AL193" s="532"/>
      <c r="AM193" s="469">
        <f t="shared" ref="AM193:BA193" si="202">$I193*N193</f>
        <v>0</v>
      </c>
      <c r="AN193" s="469">
        <f t="shared" si="202"/>
        <v>0</v>
      </c>
      <c r="AO193" s="469">
        <f t="shared" si="202"/>
        <v>0</v>
      </c>
      <c r="AP193" s="469">
        <f t="shared" si="202"/>
        <v>0</v>
      </c>
      <c r="AQ193" s="469">
        <f t="shared" si="202"/>
        <v>0</v>
      </c>
      <c r="AR193" s="469">
        <f t="shared" si="202"/>
        <v>0</v>
      </c>
      <c r="AS193" s="469">
        <f t="shared" si="202"/>
        <v>0</v>
      </c>
      <c r="AT193" s="469">
        <f t="shared" si="202"/>
        <v>0</v>
      </c>
      <c r="AU193" s="469">
        <f t="shared" si="202"/>
        <v>0</v>
      </c>
      <c r="AV193" s="469">
        <f t="shared" si="202"/>
        <v>0</v>
      </c>
      <c r="AW193" s="469">
        <f t="shared" si="202"/>
        <v>0</v>
      </c>
      <c r="AX193" s="469">
        <f t="shared" si="202"/>
        <v>0</v>
      </c>
      <c r="AY193" s="469">
        <f t="shared" si="202"/>
        <v>0</v>
      </c>
      <c r="AZ193" s="469">
        <f t="shared" si="202"/>
        <v>0</v>
      </c>
      <c r="BA193" s="469">
        <f t="shared" si="202"/>
        <v>0</v>
      </c>
      <c r="BB193" s="300"/>
      <c r="BC193" s="300"/>
      <c r="BD193" s="300"/>
      <c r="BE193" s="300"/>
      <c r="BF193" s="300"/>
      <c r="BG193" s="300"/>
      <c r="BH193" s="300"/>
      <c r="BI193" s="300"/>
      <c r="BJ193" s="300"/>
      <c r="BK193" s="300"/>
      <c r="BL193" s="300"/>
    </row>
    <row r="194" ht="12.75" customHeight="1">
      <c r="A194" s="462"/>
      <c r="B194" s="517" t="s">
        <v>538</v>
      </c>
      <c r="C194" s="517" t="s">
        <v>540</v>
      </c>
      <c r="D194" s="518" t="s">
        <v>144</v>
      </c>
      <c r="E194" s="519" t="s">
        <v>512</v>
      </c>
      <c r="F194" s="383"/>
      <c r="G194" s="654" t="s">
        <v>541</v>
      </c>
      <c r="H194" s="518" t="s">
        <v>476</v>
      </c>
      <c r="I194" s="521">
        <v>1.0</v>
      </c>
      <c r="J194" s="516" t="s">
        <v>146</v>
      </c>
      <c r="K194" s="518" t="s">
        <v>285</v>
      </c>
      <c r="L194" s="521">
        <v>94.0</v>
      </c>
      <c r="M194" s="523">
        <v>188.49</v>
      </c>
      <c r="N194" s="524"/>
      <c r="O194" s="525"/>
      <c r="P194" s="487"/>
      <c r="Q194" s="488"/>
      <c r="R194" s="489"/>
      <c r="S194" s="490"/>
      <c r="T194" s="526"/>
      <c r="U194" s="527"/>
      <c r="V194" s="528"/>
      <c r="W194" s="494"/>
      <c r="X194" s="495"/>
      <c r="Y194" s="496"/>
      <c r="Z194" s="529"/>
      <c r="AA194" s="529"/>
      <c r="AB194" s="529"/>
      <c r="AC194" s="300"/>
      <c r="AD194" s="300"/>
      <c r="AE194" s="500" t="s">
        <v>227</v>
      </c>
      <c r="AF194" s="513">
        <f t="shared" si="186"/>
        <v>0</v>
      </c>
      <c r="AG194" s="513">
        <f t="shared" si="187"/>
        <v>0</v>
      </c>
      <c r="AH194" s="514">
        <f t="shared" si="188"/>
        <v>0</v>
      </c>
      <c r="AI194" s="503"/>
      <c r="AJ194" s="530"/>
      <c r="AK194" s="531">
        <f t="shared" si="189"/>
        <v>0</v>
      </c>
      <c r="AL194" s="532"/>
      <c r="AM194" s="469">
        <f t="shared" ref="AM194:BA194" si="203">$I194*N194</f>
        <v>0</v>
      </c>
      <c r="AN194" s="469">
        <f t="shared" si="203"/>
        <v>0</v>
      </c>
      <c r="AO194" s="469">
        <f t="shared" si="203"/>
        <v>0</v>
      </c>
      <c r="AP194" s="469">
        <f t="shared" si="203"/>
        <v>0</v>
      </c>
      <c r="AQ194" s="469">
        <f t="shared" si="203"/>
        <v>0</v>
      </c>
      <c r="AR194" s="469">
        <f t="shared" si="203"/>
        <v>0</v>
      </c>
      <c r="AS194" s="469">
        <f t="shared" si="203"/>
        <v>0</v>
      </c>
      <c r="AT194" s="469">
        <f t="shared" si="203"/>
        <v>0</v>
      </c>
      <c r="AU194" s="469">
        <f t="shared" si="203"/>
        <v>0</v>
      </c>
      <c r="AV194" s="469">
        <f t="shared" si="203"/>
        <v>0</v>
      </c>
      <c r="AW194" s="469">
        <f t="shared" si="203"/>
        <v>0</v>
      </c>
      <c r="AX194" s="469">
        <f t="shared" si="203"/>
        <v>0</v>
      </c>
      <c r="AY194" s="469">
        <f t="shared" si="203"/>
        <v>0</v>
      </c>
      <c r="AZ194" s="469">
        <f t="shared" si="203"/>
        <v>0</v>
      </c>
      <c r="BA194" s="469">
        <f t="shared" si="203"/>
        <v>0</v>
      </c>
      <c r="BB194" s="300"/>
      <c r="BC194" s="300"/>
      <c r="BD194" s="300"/>
      <c r="BE194" s="300"/>
      <c r="BF194" s="300"/>
      <c r="BG194" s="300"/>
      <c r="BH194" s="300"/>
      <c r="BI194" s="300"/>
      <c r="BJ194" s="300"/>
      <c r="BK194" s="300"/>
      <c r="BL194" s="300"/>
    </row>
    <row r="195" ht="12.75" customHeight="1">
      <c r="A195" s="462"/>
      <c r="B195" s="517" t="s">
        <v>540</v>
      </c>
      <c r="C195" s="517" t="s">
        <v>542</v>
      </c>
      <c r="D195" s="518" t="s">
        <v>144</v>
      </c>
      <c r="E195" s="519" t="s">
        <v>512</v>
      </c>
      <c r="F195" s="383"/>
      <c r="G195" s="654" t="s">
        <v>543</v>
      </c>
      <c r="H195" s="518" t="s">
        <v>476</v>
      </c>
      <c r="I195" s="521">
        <v>1.0</v>
      </c>
      <c r="J195" s="516" t="s">
        <v>146</v>
      </c>
      <c r="K195" s="518" t="s">
        <v>514</v>
      </c>
      <c r="L195" s="521">
        <v>112.0</v>
      </c>
      <c r="M195" s="523">
        <v>239.99</v>
      </c>
      <c r="N195" s="524"/>
      <c r="O195" s="525"/>
      <c r="P195" s="487"/>
      <c r="Q195" s="488"/>
      <c r="R195" s="489"/>
      <c r="S195" s="490"/>
      <c r="T195" s="526"/>
      <c r="U195" s="527"/>
      <c r="V195" s="528"/>
      <c r="W195" s="494"/>
      <c r="X195" s="495"/>
      <c r="Y195" s="496"/>
      <c r="Z195" s="529"/>
      <c r="AA195" s="529"/>
      <c r="AB195" s="529"/>
      <c r="AC195" s="300"/>
      <c r="AD195" s="300"/>
      <c r="AE195" s="500" t="s">
        <v>227</v>
      </c>
      <c r="AF195" s="513">
        <f t="shared" si="186"/>
        <v>0</v>
      </c>
      <c r="AG195" s="513">
        <f t="shared" si="187"/>
        <v>0</v>
      </c>
      <c r="AH195" s="514">
        <f t="shared" si="188"/>
        <v>0</v>
      </c>
      <c r="AI195" s="503"/>
      <c r="AJ195" s="530"/>
      <c r="AK195" s="531">
        <f t="shared" si="189"/>
        <v>0</v>
      </c>
      <c r="AL195" s="532"/>
      <c r="AM195" s="469">
        <f t="shared" ref="AM195:BA195" si="204">$I195*N195</f>
        <v>0</v>
      </c>
      <c r="AN195" s="469">
        <f t="shared" si="204"/>
        <v>0</v>
      </c>
      <c r="AO195" s="469">
        <f t="shared" si="204"/>
        <v>0</v>
      </c>
      <c r="AP195" s="469">
        <f t="shared" si="204"/>
        <v>0</v>
      </c>
      <c r="AQ195" s="469">
        <f t="shared" si="204"/>
        <v>0</v>
      </c>
      <c r="AR195" s="469">
        <f t="shared" si="204"/>
        <v>0</v>
      </c>
      <c r="AS195" s="469">
        <f t="shared" si="204"/>
        <v>0</v>
      </c>
      <c r="AT195" s="469">
        <f t="shared" si="204"/>
        <v>0</v>
      </c>
      <c r="AU195" s="469">
        <f t="shared" si="204"/>
        <v>0</v>
      </c>
      <c r="AV195" s="469">
        <f t="shared" si="204"/>
        <v>0</v>
      </c>
      <c r="AW195" s="469">
        <f t="shared" si="204"/>
        <v>0</v>
      </c>
      <c r="AX195" s="469">
        <f t="shared" si="204"/>
        <v>0</v>
      </c>
      <c r="AY195" s="469">
        <f t="shared" si="204"/>
        <v>0</v>
      </c>
      <c r="AZ195" s="469">
        <f t="shared" si="204"/>
        <v>0</v>
      </c>
      <c r="BA195" s="469">
        <f t="shared" si="204"/>
        <v>0</v>
      </c>
      <c r="BB195" s="300"/>
      <c r="BC195" s="300"/>
      <c r="BD195" s="300"/>
      <c r="BE195" s="300"/>
      <c r="BF195" s="300"/>
      <c r="BG195" s="300"/>
      <c r="BH195" s="300"/>
      <c r="BI195" s="300"/>
      <c r="BJ195" s="300"/>
      <c r="BK195" s="300"/>
      <c r="BL195" s="300"/>
    </row>
    <row r="196" ht="12.75" customHeight="1">
      <c r="A196" s="462"/>
      <c r="B196" s="517" t="s">
        <v>542</v>
      </c>
      <c r="C196" s="517" t="s">
        <v>544</v>
      </c>
      <c r="D196" s="518" t="s">
        <v>144</v>
      </c>
      <c r="E196" s="519" t="s">
        <v>512</v>
      </c>
      <c r="F196" s="383"/>
      <c r="G196" s="654" t="s">
        <v>545</v>
      </c>
      <c r="H196" s="518" t="s">
        <v>476</v>
      </c>
      <c r="I196" s="521">
        <v>1.0</v>
      </c>
      <c r="J196" s="516" t="s">
        <v>146</v>
      </c>
      <c r="K196" s="518" t="s">
        <v>514</v>
      </c>
      <c r="L196" s="521">
        <v>111.0</v>
      </c>
      <c r="M196" s="523">
        <v>259.56</v>
      </c>
      <c r="N196" s="524"/>
      <c r="O196" s="525"/>
      <c r="P196" s="487"/>
      <c r="Q196" s="488"/>
      <c r="R196" s="489"/>
      <c r="S196" s="490"/>
      <c r="T196" s="526"/>
      <c r="U196" s="527"/>
      <c r="V196" s="528"/>
      <c r="W196" s="494"/>
      <c r="X196" s="495"/>
      <c r="Y196" s="496"/>
      <c r="Z196" s="529"/>
      <c r="AA196" s="529"/>
      <c r="AB196" s="529"/>
      <c r="AC196" s="300"/>
      <c r="AD196" s="300"/>
      <c r="AE196" s="500" t="s">
        <v>227</v>
      </c>
      <c r="AF196" s="513">
        <f t="shared" si="186"/>
        <v>0</v>
      </c>
      <c r="AG196" s="513">
        <f t="shared" si="187"/>
        <v>0</v>
      </c>
      <c r="AH196" s="514">
        <f t="shared" si="188"/>
        <v>0</v>
      </c>
      <c r="AI196" s="503"/>
      <c r="AJ196" s="530"/>
      <c r="AK196" s="531">
        <f t="shared" si="189"/>
        <v>0</v>
      </c>
      <c r="AL196" s="532"/>
      <c r="AM196" s="469">
        <f t="shared" ref="AM196:BA196" si="205">$I196*N196</f>
        <v>0</v>
      </c>
      <c r="AN196" s="469">
        <f t="shared" si="205"/>
        <v>0</v>
      </c>
      <c r="AO196" s="469">
        <f t="shared" si="205"/>
        <v>0</v>
      </c>
      <c r="AP196" s="469">
        <f t="shared" si="205"/>
        <v>0</v>
      </c>
      <c r="AQ196" s="469">
        <f t="shared" si="205"/>
        <v>0</v>
      </c>
      <c r="AR196" s="469">
        <f t="shared" si="205"/>
        <v>0</v>
      </c>
      <c r="AS196" s="469">
        <f t="shared" si="205"/>
        <v>0</v>
      </c>
      <c r="AT196" s="469">
        <f t="shared" si="205"/>
        <v>0</v>
      </c>
      <c r="AU196" s="469">
        <f t="shared" si="205"/>
        <v>0</v>
      </c>
      <c r="AV196" s="469">
        <f t="shared" si="205"/>
        <v>0</v>
      </c>
      <c r="AW196" s="469">
        <f t="shared" si="205"/>
        <v>0</v>
      </c>
      <c r="AX196" s="469">
        <f t="shared" si="205"/>
        <v>0</v>
      </c>
      <c r="AY196" s="469">
        <f t="shared" si="205"/>
        <v>0</v>
      </c>
      <c r="AZ196" s="469">
        <f t="shared" si="205"/>
        <v>0</v>
      </c>
      <c r="BA196" s="469">
        <f t="shared" si="205"/>
        <v>0</v>
      </c>
      <c r="BB196" s="300"/>
      <c r="BC196" s="300"/>
      <c r="BD196" s="300"/>
      <c r="BE196" s="300"/>
      <c r="BF196" s="300"/>
      <c r="BG196" s="300"/>
      <c r="BH196" s="300"/>
      <c r="BI196" s="300"/>
      <c r="BJ196" s="300"/>
      <c r="BK196" s="300"/>
      <c r="BL196" s="300"/>
    </row>
    <row r="197" ht="12.75" customHeight="1">
      <c r="A197" s="462"/>
      <c r="B197" s="517" t="s">
        <v>544</v>
      </c>
      <c r="C197" s="517" t="s">
        <v>546</v>
      </c>
      <c r="D197" s="518" t="s">
        <v>144</v>
      </c>
      <c r="E197" s="519" t="s">
        <v>512</v>
      </c>
      <c r="F197" s="383"/>
      <c r="G197" s="654" t="s">
        <v>547</v>
      </c>
      <c r="H197" s="518" t="s">
        <v>476</v>
      </c>
      <c r="I197" s="521">
        <v>1.0</v>
      </c>
      <c r="J197" s="516" t="s">
        <v>146</v>
      </c>
      <c r="K197" s="518" t="s">
        <v>285</v>
      </c>
      <c r="L197" s="521">
        <v>124.0</v>
      </c>
      <c r="M197" s="523">
        <v>278.1</v>
      </c>
      <c r="N197" s="524"/>
      <c r="O197" s="525"/>
      <c r="P197" s="487"/>
      <c r="Q197" s="488"/>
      <c r="R197" s="489"/>
      <c r="S197" s="490"/>
      <c r="T197" s="526"/>
      <c r="U197" s="527"/>
      <c r="V197" s="528"/>
      <c r="W197" s="494"/>
      <c r="X197" s="495"/>
      <c r="Y197" s="496"/>
      <c r="Z197" s="529"/>
      <c r="AA197" s="529"/>
      <c r="AB197" s="529"/>
      <c r="AC197" s="300"/>
      <c r="AD197" s="300"/>
      <c r="AE197" s="500" t="s">
        <v>227</v>
      </c>
      <c r="AF197" s="513">
        <f t="shared" si="186"/>
        <v>0</v>
      </c>
      <c r="AG197" s="513">
        <f t="shared" si="187"/>
        <v>0</v>
      </c>
      <c r="AH197" s="514">
        <f t="shared" si="188"/>
        <v>0</v>
      </c>
      <c r="AI197" s="503"/>
      <c r="AJ197" s="530"/>
      <c r="AK197" s="531">
        <f t="shared" si="189"/>
        <v>0</v>
      </c>
      <c r="AL197" s="532"/>
      <c r="AM197" s="469">
        <f t="shared" ref="AM197:BA197" si="206">$I197*N197</f>
        <v>0</v>
      </c>
      <c r="AN197" s="469">
        <f t="shared" si="206"/>
        <v>0</v>
      </c>
      <c r="AO197" s="469">
        <f t="shared" si="206"/>
        <v>0</v>
      </c>
      <c r="AP197" s="469">
        <f t="shared" si="206"/>
        <v>0</v>
      </c>
      <c r="AQ197" s="469">
        <f t="shared" si="206"/>
        <v>0</v>
      </c>
      <c r="AR197" s="469">
        <f t="shared" si="206"/>
        <v>0</v>
      </c>
      <c r="AS197" s="469">
        <f t="shared" si="206"/>
        <v>0</v>
      </c>
      <c r="AT197" s="469">
        <f t="shared" si="206"/>
        <v>0</v>
      </c>
      <c r="AU197" s="469">
        <f t="shared" si="206"/>
        <v>0</v>
      </c>
      <c r="AV197" s="469">
        <f t="shared" si="206"/>
        <v>0</v>
      </c>
      <c r="AW197" s="469">
        <f t="shared" si="206"/>
        <v>0</v>
      </c>
      <c r="AX197" s="469">
        <f t="shared" si="206"/>
        <v>0</v>
      </c>
      <c r="AY197" s="469">
        <f t="shared" si="206"/>
        <v>0</v>
      </c>
      <c r="AZ197" s="469">
        <f t="shared" si="206"/>
        <v>0</v>
      </c>
      <c r="BA197" s="469">
        <f t="shared" si="206"/>
        <v>0</v>
      </c>
      <c r="BB197" s="300"/>
      <c r="BC197" s="300"/>
      <c r="BD197" s="300"/>
      <c r="BE197" s="300"/>
      <c r="BF197" s="300"/>
      <c r="BG197" s="300"/>
      <c r="BH197" s="300"/>
      <c r="BI197" s="300"/>
      <c r="BJ197" s="300"/>
      <c r="BK197" s="300"/>
      <c r="BL197" s="300"/>
    </row>
    <row r="198" ht="12.75" customHeight="1">
      <c r="A198" s="462"/>
      <c r="B198" s="517" t="s">
        <v>546</v>
      </c>
      <c r="C198" s="517" t="s">
        <v>548</v>
      </c>
      <c r="D198" s="518" t="s">
        <v>144</v>
      </c>
      <c r="E198" s="519" t="s">
        <v>512</v>
      </c>
      <c r="F198" s="383"/>
      <c r="G198" s="654" t="s">
        <v>549</v>
      </c>
      <c r="H198" s="518" t="s">
        <v>476</v>
      </c>
      <c r="I198" s="521">
        <v>1.0</v>
      </c>
      <c r="J198" s="516" t="s">
        <v>146</v>
      </c>
      <c r="K198" s="518" t="s">
        <v>519</v>
      </c>
      <c r="L198" s="521">
        <v>151.0</v>
      </c>
      <c r="M198" s="523">
        <v>362.56</v>
      </c>
      <c r="N198" s="524"/>
      <c r="O198" s="525"/>
      <c r="P198" s="487"/>
      <c r="Q198" s="488"/>
      <c r="R198" s="489"/>
      <c r="S198" s="490"/>
      <c r="T198" s="526"/>
      <c r="U198" s="527"/>
      <c r="V198" s="528"/>
      <c r="W198" s="494"/>
      <c r="X198" s="495"/>
      <c r="Y198" s="496"/>
      <c r="Z198" s="529"/>
      <c r="AA198" s="529"/>
      <c r="AB198" s="529"/>
      <c r="AC198" s="300"/>
      <c r="AD198" s="300"/>
      <c r="AE198" s="500" t="s">
        <v>227</v>
      </c>
      <c r="AF198" s="513">
        <f t="shared" si="186"/>
        <v>0</v>
      </c>
      <c r="AG198" s="513">
        <f t="shared" si="187"/>
        <v>0</v>
      </c>
      <c r="AH198" s="514">
        <f t="shared" si="188"/>
        <v>0</v>
      </c>
      <c r="AI198" s="503"/>
      <c r="AJ198" s="530"/>
      <c r="AK198" s="531">
        <f t="shared" si="189"/>
        <v>0</v>
      </c>
      <c r="AL198" s="532"/>
      <c r="AM198" s="469">
        <f t="shared" ref="AM198:BA198" si="207">$I198*N198</f>
        <v>0</v>
      </c>
      <c r="AN198" s="469">
        <f t="shared" si="207"/>
        <v>0</v>
      </c>
      <c r="AO198" s="469">
        <f t="shared" si="207"/>
        <v>0</v>
      </c>
      <c r="AP198" s="469">
        <f t="shared" si="207"/>
        <v>0</v>
      </c>
      <c r="AQ198" s="469">
        <f t="shared" si="207"/>
        <v>0</v>
      </c>
      <c r="AR198" s="469">
        <f t="shared" si="207"/>
        <v>0</v>
      </c>
      <c r="AS198" s="469">
        <f t="shared" si="207"/>
        <v>0</v>
      </c>
      <c r="AT198" s="469">
        <f t="shared" si="207"/>
        <v>0</v>
      </c>
      <c r="AU198" s="469">
        <f t="shared" si="207"/>
        <v>0</v>
      </c>
      <c r="AV198" s="469">
        <f t="shared" si="207"/>
        <v>0</v>
      </c>
      <c r="AW198" s="469">
        <f t="shared" si="207"/>
        <v>0</v>
      </c>
      <c r="AX198" s="469">
        <f t="shared" si="207"/>
        <v>0</v>
      </c>
      <c r="AY198" s="469">
        <f t="shared" si="207"/>
        <v>0</v>
      </c>
      <c r="AZ198" s="469">
        <f t="shared" si="207"/>
        <v>0</v>
      </c>
      <c r="BA198" s="469">
        <f t="shared" si="207"/>
        <v>0</v>
      </c>
      <c r="BB198" s="300"/>
      <c r="BC198" s="300"/>
      <c r="BD198" s="300"/>
      <c r="BE198" s="300"/>
      <c r="BF198" s="300"/>
      <c r="BG198" s="300"/>
      <c r="BH198" s="300"/>
      <c r="BI198" s="300"/>
      <c r="BJ198" s="300"/>
      <c r="BK198" s="300"/>
      <c r="BL198" s="300"/>
    </row>
    <row r="199" ht="1.5" customHeight="1">
      <c r="A199" s="655"/>
      <c r="B199" s="656"/>
      <c r="C199" s="656"/>
      <c r="D199" s="657"/>
      <c r="E199" s="658"/>
      <c r="F199" s="659"/>
      <c r="G199" s="659"/>
      <c r="H199" s="659"/>
      <c r="I199" s="660"/>
      <c r="J199" s="659"/>
      <c r="K199" s="659"/>
      <c r="L199" s="660"/>
      <c r="M199" s="661"/>
      <c r="N199" s="662"/>
      <c r="O199" s="662"/>
      <c r="P199" s="662"/>
      <c r="Q199" s="662"/>
      <c r="R199" s="663"/>
      <c r="S199" s="663"/>
      <c r="T199" s="662"/>
      <c r="U199" s="662"/>
      <c r="V199" s="664"/>
      <c r="W199" s="665"/>
      <c r="X199" s="664"/>
      <c r="Y199" s="664"/>
      <c r="Z199" s="662"/>
      <c r="AA199" s="662"/>
      <c r="AB199" s="662"/>
      <c r="AC199" s="666"/>
      <c r="AD199" s="666"/>
      <c r="AE199" s="667"/>
      <c r="AF199" s="667"/>
      <c r="AG199" s="667"/>
      <c r="AH199" s="668"/>
      <c r="AI199" s="669"/>
      <c r="AJ199" s="670"/>
      <c r="AK199" s="671"/>
      <c r="AL199" s="671"/>
      <c r="AM199" s="672"/>
      <c r="AN199" s="672"/>
      <c r="AO199" s="672"/>
      <c r="AP199" s="672"/>
      <c r="AQ199" s="672"/>
      <c r="AR199" s="672"/>
      <c r="AS199" s="672"/>
      <c r="AT199" s="672"/>
      <c r="AU199" s="672"/>
      <c r="AV199" s="673"/>
      <c r="AW199" s="673"/>
      <c r="AX199" s="673"/>
      <c r="AY199" s="673"/>
      <c r="AZ199" s="673"/>
      <c r="BA199" s="673"/>
      <c r="BB199" s="673"/>
      <c r="BC199" s="673"/>
      <c r="BD199" s="673"/>
      <c r="BE199" s="673"/>
      <c r="BF199" s="673"/>
      <c r="BG199" s="673"/>
      <c r="BH199" s="673"/>
      <c r="BI199" s="673"/>
      <c r="BJ199" s="673"/>
      <c r="BK199" s="549"/>
      <c r="BL199" s="549"/>
    </row>
    <row r="200" ht="24.0" hidden="1" customHeight="1">
      <c r="A200" s="655"/>
      <c r="B200" s="656"/>
      <c r="C200" s="656"/>
      <c r="D200" s="657"/>
      <c r="E200" s="658" t="s">
        <v>550</v>
      </c>
      <c r="F200" s="659"/>
      <c r="G200" s="659"/>
      <c r="H200" s="659"/>
      <c r="I200" s="660"/>
      <c r="J200" s="674" t="s">
        <v>173</v>
      </c>
      <c r="K200" s="298"/>
      <c r="L200" s="299"/>
      <c r="M200" s="675"/>
      <c r="N200" s="300"/>
      <c r="O200" s="300"/>
      <c r="P200" s="300"/>
      <c r="Q200" s="300"/>
      <c r="R200" s="300"/>
      <c r="S200" s="300"/>
      <c r="T200" s="300"/>
      <c r="U200" s="300"/>
      <c r="V200" s="300"/>
      <c r="W200" s="300"/>
      <c r="X200" s="300"/>
      <c r="Y200" s="300"/>
      <c r="Z200" s="300"/>
      <c r="AA200" s="300"/>
      <c r="AB200" s="300"/>
      <c r="AC200" s="300"/>
      <c r="AD200" s="300"/>
      <c r="AE200" s="300"/>
      <c r="AF200" s="300"/>
      <c r="AG200" s="300"/>
      <c r="AH200" s="676"/>
      <c r="AI200" s="300"/>
      <c r="AJ200" s="300"/>
      <c r="AK200" s="300"/>
      <c r="AL200" s="300"/>
      <c r="AM200" s="300"/>
      <c r="AN200" s="300"/>
      <c r="AO200" s="300"/>
      <c r="AP200" s="300"/>
      <c r="AQ200" s="300"/>
      <c r="AR200" s="300"/>
      <c r="AS200" s="300"/>
      <c r="AT200" s="300"/>
      <c r="AU200" s="300"/>
      <c r="AV200" s="300"/>
      <c r="AW200" s="300"/>
      <c r="AX200" s="300"/>
      <c r="AY200" s="300"/>
      <c r="AZ200" s="300"/>
      <c r="BA200" s="300"/>
      <c r="BB200" s="300"/>
      <c r="BC200" s="300"/>
      <c r="BD200" s="300"/>
      <c r="BE200" s="300"/>
      <c r="BF200" s="300"/>
      <c r="BG200" s="300"/>
      <c r="BH200" s="300"/>
      <c r="BI200" s="300"/>
      <c r="BJ200" s="300"/>
      <c r="BK200" s="300"/>
      <c r="BL200" s="549"/>
    </row>
    <row r="201" ht="12.75" hidden="1" customHeight="1">
      <c r="A201" s="677"/>
      <c r="B201" s="678"/>
      <c r="C201" s="378" t="s">
        <v>170</v>
      </c>
      <c r="D201" s="679" t="s">
        <v>171</v>
      </c>
      <c r="E201" s="680" t="s">
        <v>551</v>
      </c>
      <c r="F201" s="365"/>
      <c r="G201" s="365" t="s">
        <v>170</v>
      </c>
      <c r="H201" s="567"/>
      <c r="I201" s="567"/>
      <c r="J201" s="567">
        <v>12.0</v>
      </c>
      <c r="K201" s="681"/>
      <c r="L201" s="682">
        <v>75.0</v>
      </c>
      <c r="M201" s="683">
        <v>75.0</v>
      </c>
      <c r="N201" s="684" t="s">
        <v>552</v>
      </c>
      <c r="O201" s="299"/>
      <c r="P201" s="300"/>
      <c r="Q201" s="300"/>
      <c r="R201" s="300"/>
      <c r="S201" s="300"/>
      <c r="T201" s="300"/>
      <c r="U201" s="300"/>
      <c r="V201" s="300"/>
      <c r="W201" s="300"/>
      <c r="X201" s="300"/>
      <c r="Y201" s="300"/>
      <c r="Z201" s="300"/>
      <c r="AA201" s="300"/>
      <c r="AB201" s="300"/>
      <c r="AC201" s="300"/>
      <c r="AD201" s="300"/>
      <c r="AE201" s="300"/>
      <c r="AF201" s="300"/>
      <c r="AG201" s="300"/>
      <c r="AH201" s="676"/>
      <c r="AI201" s="300"/>
      <c r="AJ201" s="300"/>
      <c r="AK201" s="300"/>
      <c r="AL201" s="300"/>
      <c r="AM201" s="300"/>
      <c r="AN201" s="300"/>
      <c r="AO201" s="300"/>
      <c r="AP201" s="300"/>
      <c r="AQ201" s="300"/>
      <c r="AR201" s="300"/>
      <c r="AS201" s="300"/>
      <c r="AT201" s="300"/>
      <c r="AU201" s="300"/>
      <c r="AV201" s="300"/>
      <c r="AW201" s="300"/>
      <c r="AX201" s="300"/>
      <c r="AY201" s="300"/>
      <c r="AZ201" s="300"/>
      <c r="BA201" s="300"/>
      <c r="BB201" s="300"/>
      <c r="BC201" s="300"/>
      <c r="BD201" s="300"/>
      <c r="BE201" s="300"/>
      <c r="BF201" s="300"/>
      <c r="BG201" s="300"/>
      <c r="BH201" s="300"/>
      <c r="BI201" s="300"/>
      <c r="BJ201" s="300"/>
      <c r="BK201" s="300"/>
      <c r="BL201" s="685"/>
    </row>
    <row r="202" ht="12.75" customHeight="1">
      <c r="A202" s="405"/>
      <c r="B202" s="252"/>
      <c r="C202" s="406"/>
      <c r="D202" s="406"/>
      <c r="E202" s="407"/>
      <c r="F202" s="406"/>
      <c r="G202" s="406"/>
      <c r="H202" s="406"/>
      <c r="I202" s="408"/>
      <c r="J202" s="406"/>
      <c r="K202" s="406"/>
      <c r="L202" s="408"/>
      <c r="M202" s="451"/>
      <c r="N202" s="470" t="s">
        <v>159</v>
      </c>
      <c r="O202" s="298"/>
      <c r="P202" s="298"/>
      <c r="Q202" s="298"/>
      <c r="R202" s="298"/>
      <c r="S202" s="298"/>
      <c r="T202" s="298"/>
      <c r="U202" s="298"/>
      <c r="V202" s="298"/>
      <c r="W202" s="298"/>
      <c r="X202" s="298"/>
      <c r="Y202" s="299"/>
      <c r="Z202" s="529"/>
      <c r="AA202" s="529"/>
      <c r="AB202" s="529"/>
      <c r="AC202" s="300"/>
      <c r="AD202" s="300"/>
      <c r="AE202" s="667"/>
      <c r="AF202" s="429"/>
      <c r="AG202" s="429"/>
      <c r="AH202" s="428"/>
      <c r="AI202" s="429"/>
      <c r="AJ202" s="429"/>
      <c r="AK202" s="461"/>
      <c r="AL202" s="408"/>
      <c r="AM202" s="469"/>
      <c r="AN202" s="469"/>
      <c r="AO202" s="469"/>
      <c r="AP202" s="469"/>
      <c r="AQ202" s="469"/>
      <c r="AR202" s="469"/>
      <c r="AS202" s="469"/>
      <c r="AT202" s="469"/>
      <c r="AU202" s="469"/>
      <c r="AV202" s="469"/>
      <c r="AW202" s="469"/>
      <c r="AX202" s="469"/>
      <c r="AY202" s="469"/>
      <c r="AZ202" s="469"/>
      <c r="BA202" s="469"/>
      <c r="BB202" s="443"/>
      <c r="BC202" s="443"/>
      <c r="BD202" s="443"/>
      <c r="BE202" s="443"/>
      <c r="BF202" s="443"/>
      <c r="BG202" s="443"/>
      <c r="BH202" s="443"/>
      <c r="BI202" s="443"/>
      <c r="BJ202" s="443"/>
      <c r="BK202" s="443"/>
      <c r="BL202" s="443"/>
    </row>
    <row r="203" ht="24.75" customHeight="1">
      <c r="A203" s="462"/>
      <c r="B203" s="587" t="s">
        <v>553</v>
      </c>
      <c r="C203" s="464"/>
      <c r="D203" s="464"/>
      <c r="E203" s="464"/>
      <c r="F203" s="464"/>
      <c r="G203" s="464"/>
      <c r="H203" s="464"/>
      <c r="I203" s="464"/>
      <c r="J203" s="464"/>
      <c r="K203" s="464"/>
      <c r="L203" s="464"/>
      <c r="M203" s="465"/>
      <c r="N203" s="58" t="s">
        <v>30</v>
      </c>
      <c r="O203" s="59" t="s">
        <v>31</v>
      </c>
      <c r="P203" s="60" t="s">
        <v>32</v>
      </c>
      <c r="Q203" s="61" t="s">
        <v>33</v>
      </c>
      <c r="R203" s="62" t="s">
        <v>34</v>
      </c>
      <c r="S203" s="63" t="s">
        <v>35</v>
      </c>
      <c r="T203" s="64" t="s">
        <v>36</v>
      </c>
      <c r="U203" s="65" t="s">
        <v>37</v>
      </c>
      <c r="V203" s="66" t="s">
        <v>38</v>
      </c>
      <c r="W203" s="67" t="s">
        <v>39</v>
      </c>
      <c r="X203" s="68" t="s">
        <v>40</v>
      </c>
      <c r="Y203" s="69" t="s">
        <v>41</v>
      </c>
      <c r="Z203" s="529"/>
      <c r="AA203" s="529"/>
      <c r="AB203" s="529"/>
      <c r="AC203" s="300"/>
      <c r="AD203" s="300"/>
      <c r="AE203" s="461"/>
      <c r="AF203" s="455"/>
      <c r="AG203" s="455"/>
      <c r="AH203" s="456"/>
      <c r="AI203" s="457"/>
      <c r="AJ203" s="467"/>
      <c r="AK203" s="467"/>
      <c r="AL203" s="468"/>
      <c r="AM203" s="469"/>
      <c r="AN203" s="469"/>
      <c r="AO203" s="469"/>
      <c r="AP203" s="469"/>
      <c r="AQ203" s="469"/>
      <c r="AR203" s="469"/>
      <c r="AS203" s="469"/>
      <c r="AT203" s="469"/>
      <c r="AU203" s="469"/>
      <c r="AV203" s="469"/>
      <c r="AW203" s="469"/>
      <c r="AX203" s="469"/>
      <c r="AY203" s="469"/>
      <c r="AZ203" s="469"/>
      <c r="BA203" s="469"/>
      <c r="BB203" s="362"/>
      <c r="BC203" s="362"/>
      <c r="BD203" s="362"/>
      <c r="BE203" s="362"/>
      <c r="BF203" s="362"/>
      <c r="BG203" s="362"/>
      <c r="BH203" s="362"/>
      <c r="BI203" s="362"/>
      <c r="BJ203" s="362"/>
      <c r="BK203" s="362"/>
      <c r="BL203" s="362"/>
    </row>
    <row r="204" ht="22.5" customHeight="1">
      <c r="A204" s="462"/>
      <c r="B204" s="589" t="s">
        <v>159</v>
      </c>
      <c r="C204" s="298"/>
      <c r="D204" s="298"/>
      <c r="E204" s="298"/>
      <c r="F204" s="298"/>
      <c r="G204" s="298"/>
      <c r="H204" s="298"/>
      <c r="I204" s="298"/>
      <c r="J204" s="298"/>
      <c r="K204" s="298"/>
      <c r="L204" s="298"/>
      <c r="M204" s="299"/>
      <c r="N204" s="77" t="s">
        <v>45</v>
      </c>
      <c r="O204" s="78" t="s">
        <v>46</v>
      </c>
      <c r="P204" s="79" t="s">
        <v>47</v>
      </c>
      <c r="Q204" s="80" t="s">
        <v>48</v>
      </c>
      <c r="R204" s="81" t="s">
        <v>49</v>
      </c>
      <c r="S204" s="82" t="s">
        <v>50</v>
      </c>
      <c r="T204" s="83" t="s">
        <v>51</v>
      </c>
      <c r="U204" s="84" t="s">
        <v>52</v>
      </c>
      <c r="V204" s="85" t="s">
        <v>53</v>
      </c>
      <c r="W204" s="86" t="s">
        <v>54</v>
      </c>
      <c r="X204" s="87" t="s">
        <v>55</v>
      </c>
      <c r="Y204" s="88" t="s">
        <v>56</v>
      </c>
      <c r="Z204" s="529"/>
      <c r="AA204" s="529"/>
      <c r="AB204" s="529"/>
      <c r="AC204" s="443"/>
      <c r="AD204" s="443"/>
      <c r="AE204" s="461"/>
      <c r="AF204" s="473" t="s">
        <v>142</v>
      </c>
      <c r="AG204" s="473" t="s">
        <v>142</v>
      </c>
      <c r="AH204" s="474" t="s">
        <v>24</v>
      </c>
      <c r="AI204" s="475"/>
      <c r="AJ204" s="476" t="s">
        <v>220</v>
      </c>
      <c r="AK204" s="476" t="s">
        <v>222</v>
      </c>
      <c r="AL204" s="468"/>
      <c r="AM204" s="469"/>
      <c r="AN204" s="469"/>
      <c r="AO204" s="469"/>
      <c r="AP204" s="469"/>
      <c r="AQ204" s="469"/>
      <c r="AR204" s="469"/>
      <c r="AS204" s="469"/>
      <c r="AT204" s="469"/>
      <c r="AU204" s="469"/>
      <c r="AV204" s="469"/>
      <c r="AW204" s="469"/>
      <c r="AX204" s="469"/>
      <c r="AY204" s="469"/>
      <c r="AZ204" s="469"/>
      <c r="BA204" s="469"/>
      <c r="BB204" s="362"/>
      <c r="BC204" s="362"/>
      <c r="BD204" s="362"/>
      <c r="BE204" s="362"/>
      <c r="BF204" s="362"/>
      <c r="BG204" s="362"/>
      <c r="BH204" s="362"/>
      <c r="BI204" s="362"/>
      <c r="BJ204" s="362"/>
      <c r="BK204" s="362"/>
      <c r="BL204" s="362"/>
    </row>
    <row r="205" ht="27.75" customHeight="1">
      <c r="A205" s="611"/>
      <c r="B205" s="612"/>
      <c r="C205" s="613" t="s">
        <v>168</v>
      </c>
      <c r="D205" s="647" t="s">
        <v>144</v>
      </c>
      <c r="E205" s="615" t="s">
        <v>554</v>
      </c>
      <c r="F205" s="616"/>
      <c r="G205" s="616"/>
      <c r="H205" s="617"/>
      <c r="I205" s="618">
        <v>18.0</v>
      </c>
      <c r="J205" s="614" t="s">
        <v>151</v>
      </c>
      <c r="K205" s="619" t="s">
        <v>318</v>
      </c>
      <c r="L205" s="617"/>
      <c r="M205" s="620">
        <v>2963.43</v>
      </c>
      <c r="N205" s="621"/>
      <c r="O205" s="622"/>
      <c r="P205" s="623"/>
      <c r="Q205" s="624"/>
      <c r="R205" s="625"/>
      <c r="S205" s="626"/>
      <c r="T205" s="526"/>
      <c r="U205" s="627"/>
      <c r="V205" s="628"/>
      <c r="W205" s="629"/>
      <c r="X205" s="630"/>
      <c r="Y205" s="631"/>
      <c r="Z205" s="632"/>
      <c r="AA205" s="632"/>
      <c r="AB205" s="632"/>
      <c r="AC205" s="633"/>
      <c r="AD205" s="633"/>
      <c r="AE205" s="461"/>
      <c r="AF205" s="635">
        <f t="shared" ref="AF205:AF223" si="209">SUM(N205:AB205)</f>
        <v>0</v>
      </c>
      <c r="AG205" s="635">
        <f t="shared" ref="AG205:AG223" si="210">AF205*I205</f>
        <v>0</v>
      </c>
      <c r="AH205" s="636">
        <f t="shared" ref="AH205:AH223" si="211">SUM(N205:AB205)*M205</f>
        <v>0</v>
      </c>
      <c r="AI205" s="637"/>
      <c r="AJ205" s="638"/>
      <c r="AK205" s="638">
        <f t="shared" ref="AK205:AK223" si="212">AJ205*AG205</f>
        <v>0</v>
      </c>
      <c r="AL205" s="640"/>
      <c r="AM205" s="469">
        <f t="shared" ref="AM205:BA205" si="208">$I205*N205</f>
        <v>0</v>
      </c>
      <c r="AN205" s="469">
        <f t="shared" si="208"/>
        <v>0</v>
      </c>
      <c r="AO205" s="469">
        <f t="shared" si="208"/>
        <v>0</v>
      </c>
      <c r="AP205" s="469">
        <f t="shared" si="208"/>
        <v>0</v>
      </c>
      <c r="AQ205" s="469">
        <f t="shared" si="208"/>
        <v>0</v>
      </c>
      <c r="AR205" s="469">
        <f t="shared" si="208"/>
        <v>0</v>
      </c>
      <c r="AS205" s="469">
        <f t="shared" si="208"/>
        <v>0</v>
      </c>
      <c r="AT205" s="469">
        <f t="shared" si="208"/>
        <v>0</v>
      </c>
      <c r="AU205" s="469">
        <f t="shared" si="208"/>
        <v>0</v>
      </c>
      <c r="AV205" s="469">
        <f t="shared" si="208"/>
        <v>0</v>
      </c>
      <c r="AW205" s="469">
        <f t="shared" si="208"/>
        <v>0</v>
      </c>
      <c r="AX205" s="469">
        <f t="shared" si="208"/>
        <v>0</v>
      </c>
      <c r="AY205" s="469">
        <f t="shared" si="208"/>
        <v>0</v>
      </c>
      <c r="AZ205" s="469">
        <f t="shared" si="208"/>
        <v>0</v>
      </c>
      <c r="BA205" s="469">
        <f t="shared" si="208"/>
        <v>0</v>
      </c>
      <c r="BB205" s="633"/>
      <c r="BC205" s="300"/>
      <c r="BD205" s="300"/>
      <c r="BE205" s="300"/>
      <c r="BF205" s="300"/>
      <c r="BG205" s="300"/>
      <c r="BH205" s="300"/>
      <c r="BI205" s="300"/>
      <c r="BJ205" s="300"/>
      <c r="BK205" s="300"/>
      <c r="BL205" s="300"/>
    </row>
    <row r="206" ht="12.0" customHeight="1">
      <c r="A206" s="462"/>
      <c r="B206" s="517" t="s">
        <v>555</v>
      </c>
      <c r="C206" s="517" t="s">
        <v>556</v>
      </c>
      <c r="D206" s="518" t="s">
        <v>144</v>
      </c>
      <c r="E206" s="519" t="s">
        <v>512</v>
      </c>
      <c r="F206" s="383"/>
      <c r="G206" s="654" t="s">
        <v>513</v>
      </c>
      <c r="H206" s="518" t="s">
        <v>251</v>
      </c>
      <c r="I206" s="521">
        <v>1.0</v>
      </c>
      <c r="J206" s="516" t="s">
        <v>151</v>
      </c>
      <c r="K206" s="518"/>
      <c r="L206" s="521">
        <v>38.0</v>
      </c>
      <c r="M206" s="523">
        <v>151.101</v>
      </c>
      <c r="N206" s="524"/>
      <c r="O206" s="525"/>
      <c r="P206" s="487"/>
      <c r="Q206" s="488"/>
      <c r="R206" s="489"/>
      <c r="S206" s="490"/>
      <c r="T206" s="645"/>
      <c r="U206" s="527"/>
      <c r="V206" s="528"/>
      <c r="W206" s="494"/>
      <c r="X206" s="495"/>
      <c r="Y206" s="496"/>
      <c r="Z206" s="529"/>
      <c r="AA206" s="529"/>
      <c r="AB206" s="529"/>
      <c r="AC206" s="300"/>
      <c r="AD206" s="300"/>
      <c r="AE206" s="461"/>
      <c r="AF206" s="513">
        <f t="shared" si="209"/>
        <v>0</v>
      </c>
      <c r="AG206" s="513">
        <f t="shared" si="210"/>
        <v>0</v>
      </c>
      <c r="AH206" s="514">
        <f t="shared" si="211"/>
        <v>0</v>
      </c>
      <c r="AI206" s="503"/>
      <c r="AJ206" s="530"/>
      <c r="AK206" s="531">
        <f t="shared" si="212"/>
        <v>0</v>
      </c>
      <c r="AL206" s="532"/>
      <c r="AM206" s="469">
        <f t="shared" ref="AM206:BA206" si="213">$I206*N206</f>
        <v>0</v>
      </c>
      <c r="AN206" s="469">
        <f t="shared" si="213"/>
        <v>0</v>
      </c>
      <c r="AO206" s="469">
        <f t="shared" si="213"/>
        <v>0</v>
      </c>
      <c r="AP206" s="469">
        <f t="shared" si="213"/>
        <v>0</v>
      </c>
      <c r="AQ206" s="469">
        <f t="shared" si="213"/>
        <v>0</v>
      </c>
      <c r="AR206" s="469">
        <f t="shared" si="213"/>
        <v>0</v>
      </c>
      <c r="AS206" s="469">
        <f t="shared" si="213"/>
        <v>0</v>
      </c>
      <c r="AT206" s="469">
        <f t="shared" si="213"/>
        <v>0</v>
      </c>
      <c r="AU206" s="469">
        <f t="shared" si="213"/>
        <v>0</v>
      </c>
      <c r="AV206" s="469">
        <f t="shared" si="213"/>
        <v>0</v>
      </c>
      <c r="AW206" s="469">
        <f t="shared" si="213"/>
        <v>0</v>
      </c>
      <c r="AX206" s="469">
        <f t="shared" si="213"/>
        <v>0</v>
      </c>
      <c r="AY206" s="469">
        <f t="shared" si="213"/>
        <v>0</v>
      </c>
      <c r="AZ206" s="469">
        <f t="shared" si="213"/>
        <v>0</v>
      </c>
      <c r="BA206" s="469">
        <f t="shared" si="213"/>
        <v>0</v>
      </c>
      <c r="BB206" s="300"/>
      <c r="BC206" s="300"/>
      <c r="BD206" s="300"/>
      <c r="BE206" s="300"/>
      <c r="BF206" s="300"/>
      <c r="BG206" s="300"/>
      <c r="BH206" s="300"/>
      <c r="BI206" s="300"/>
      <c r="BJ206" s="300"/>
      <c r="BK206" s="300"/>
      <c r="BL206" s="300"/>
    </row>
    <row r="207" ht="12.0" customHeight="1">
      <c r="A207" s="462"/>
      <c r="B207" s="517" t="s">
        <v>556</v>
      </c>
      <c r="C207" s="517" t="s">
        <v>557</v>
      </c>
      <c r="D207" s="518" t="s">
        <v>144</v>
      </c>
      <c r="E207" s="519" t="s">
        <v>512</v>
      </c>
      <c r="F207" s="383"/>
      <c r="G207" s="654" t="s">
        <v>516</v>
      </c>
      <c r="H207" s="518" t="s">
        <v>251</v>
      </c>
      <c r="I207" s="521">
        <v>1.0</v>
      </c>
      <c r="J207" s="516" t="s">
        <v>151</v>
      </c>
      <c r="K207" s="518"/>
      <c r="L207" s="521">
        <v>45.0</v>
      </c>
      <c r="M207" s="523">
        <v>157.59</v>
      </c>
      <c r="N207" s="524"/>
      <c r="O207" s="525"/>
      <c r="P207" s="487"/>
      <c r="Q207" s="488"/>
      <c r="R207" s="489"/>
      <c r="S207" s="490"/>
      <c r="T207" s="526"/>
      <c r="U207" s="527"/>
      <c r="V207" s="528"/>
      <c r="W207" s="494"/>
      <c r="X207" s="495"/>
      <c r="Y207" s="496"/>
      <c r="Z207" s="529"/>
      <c r="AA207" s="529"/>
      <c r="AB207" s="529"/>
      <c r="AC207" s="300"/>
      <c r="AD207" s="300"/>
      <c r="AE207" s="461"/>
      <c r="AF207" s="513">
        <f t="shared" si="209"/>
        <v>0</v>
      </c>
      <c r="AG207" s="513">
        <f t="shared" si="210"/>
        <v>0</v>
      </c>
      <c r="AH207" s="514">
        <f t="shared" si="211"/>
        <v>0</v>
      </c>
      <c r="AI207" s="503"/>
      <c r="AJ207" s="530"/>
      <c r="AK207" s="531">
        <f t="shared" si="212"/>
        <v>0</v>
      </c>
      <c r="AL207" s="532"/>
      <c r="AM207" s="469">
        <f t="shared" ref="AM207:BA207" si="214">$I207*N207</f>
        <v>0</v>
      </c>
      <c r="AN207" s="469">
        <f t="shared" si="214"/>
        <v>0</v>
      </c>
      <c r="AO207" s="469">
        <f t="shared" si="214"/>
        <v>0</v>
      </c>
      <c r="AP207" s="469">
        <f t="shared" si="214"/>
        <v>0</v>
      </c>
      <c r="AQ207" s="469">
        <f t="shared" si="214"/>
        <v>0</v>
      </c>
      <c r="AR207" s="469">
        <f t="shared" si="214"/>
        <v>0</v>
      </c>
      <c r="AS207" s="469">
        <f t="shared" si="214"/>
        <v>0</v>
      </c>
      <c r="AT207" s="469">
        <f t="shared" si="214"/>
        <v>0</v>
      </c>
      <c r="AU207" s="469">
        <f t="shared" si="214"/>
        <v>0</v>
      </c>
      <c r="AV207" s="469">
        <f t="shared" si="214"/>
        <v>0</v>
      </c>
      <c r="AW207" s="469">
        <f t="shared" si="214"/>
        <v>0</v>
      </c>
      <c r="AX207" s="469">
        <f t="shared" si="214"/>
        <v>0</v>
      </c>
      <c r="AY207" s="469">
        <f t="shared" si="214"/>
        <v>0</v>
      </c>
      <c r="AZ207" s="469">
        <f t="shared" si="214"/>
        <v>0</v>
      </c>
      <c r="BA207" s="469">
        <f t="shared" si="214"/>
        <v>0</v>
      </c>
      <c r="BB207" s="300"/>
      <c r="BC207" s="300"/>
      <c r="BD207" s="300"/>
      <c r="BE207" s="300"/>
      <c r="BF207" s="300"/>
      <c r="BG207" s="300"/>
      <c r="BH207" s="300"/>
      <c r="BI207" s="300"/>
      <c r="BJ207" s="300"/>
      <c r="BK207" s="300"/>
      <c r="BL207" s="300"/>
    </row>
    <row r="208" ht="12.0" customHeight="1">
      <c r="A208" s="462"/>
      <c r="B208" s="517" t="s">
        <v>557</v>
      </c>
      <c r="C208" s="517" t="s">
        <v>558</v>
      </c>
      <c r="D208" s="518" t="s">
        <v>144</v>
      </c>
      <c r="E208" s="519" t="s">
        <v>512</v>
      </c>
      <c r="F208" s="383"/>
      <c r="G208" s="654" t="s">
        <v>518</v>
      </c>
      <c r="H208" s="518" t="s">
        <v>251</v>
      </c>
      <c r="I208" s="521">
        <v>1.0</v>
      </c>
      <c r="J208" s="516" t="s">
        <v>151</v>
      </c>
      <c r="K208" s="518"/>
      <c r="L208" s="521">
        <v>47.0</v>
      </c>
      <c r="M208" s="523">
        <v>157.59</v>
      </c>
      <c r="N208" s="524"/>
      <c r="O208" s="525"/>
      <c r="P208" s="487"/>
      <c r="Q208" s="488"/>
      <c r="R208" s="489"/>
      <c r="S208" s="490"/>
      <c r="T208" s="526"/>
      <c r="U208" s="527"/>
      <c r="V208" s="528"/>
      <c r="W208" s="494"/>
      <c r="X208" s="495"/>
      <c r="Y208" s="496"/>
      <c r="Z208" s="529"/>
      <c r="AA208" s="529"/>
      <c r="AB208" s="529"/>
      <c r="AC208" s="300"/>
      <c r="AD208" s="300"/>
      <c r="AE208" s="461"/>
      <c r="AF208" s="513">
        <f t="shared" si="209"/>
        <v>0</v>
      </c>
      <c r="AG208" s="513">
        <f t="shared" si="210"/>
        <v>0</v>
      </c>
      <c r="AH208" s="514">
        <f t="shared" si="211"/>
        <v>0</v>
      </c>
      <c r="AI208" s="503"/>
      <c r="AJ208" s="530"/>
      <c r="AK208" s="531">
        <f t="shared" si="212"/>
        <v>0</v>
      </c>
      <c r="AL208" s="532"/>
      <c r="AM208" s="469">
        <f t="shared" ref="AM208:BA208" si="215">$I208*N208</f>
        <v>0</v>
      </c>
      <c r="AN208" s="469">
        <f t="shared" si="215"/>
        <v>0</v>
      </c>
      <c r="AO208" s="469">
        <f t="shared" si="215"/>
        <v>0</v>
      </c>
      <c r="AP208" s="469">
        <f t="shared" si="215"/>
        <v>0</v>
      </c>
      <c r="AQ208" s="469">
        <f t="shared" si="215"/>
        <v>0</v>
      </c>
      <c r="AR208" s="469">
        <f t="shared" si="215"/>
        <v>0</v>
      </c>
      <c r="AS208" s="469">
        <f t="shared" si="215"/>
        <v>0</v>
      </c>
      <c r="AT208" s="469">
        <f t="shared" si="215"/>
        <v>0</v>
      </c>
      <c r="AU208" s="469">
        <f t="shared" si="215"/>
        <v>0</v>
      </c>
      <c r="AV208" s="469">
        <f t="shared" si="215"/>
        <v>0</v>
      </c>
      <c r="AW208" s="469">
        <f t="shared" si="215"/>
        <v>0</v>
      </c>
      <c r="AX208" s="469">
        <f t="shared" si="215"/>
        <v>0</v>
      </c>
      <c r="AY208" s="469">
        <f t="shared" si="215"/>
        <v>0</v>
      </c>
      <c r="AZ208" s="469">
        <f t="shared" si="215"/>
        <v>0</v>
      </c>
      <c r="BA208" s="469">
        <f t="shared" si="215"/>
        <v>0</v>
      </c>
      <c r="BB208" s="300"/>
      <c r="BC208" s="300"/>
      <c r="BD208" s="300"/>
      <c r="BE208" s="300"/>
      <c r="BF208" s="300"/>
      <c r="BG208" s="300"/>
      <c r="BH208" s="300"/>
      <c r="BI208" s="300"/>
      <c r="BJ208" s="300"/>
      <c r="BK208" s="300"/>
      <c r="BL208" s="300"/>
    </row>
    <row r="209" ht="12.0" customHeight="1">
      <c r="A209" s="462"/>
      <c r="B209" s="517" t="s">
        <v>558</v>
      </c>
      <c r="C209" s="517" t="s">
        <v>559</v>
      </c>
      <c r="D209" s="518" t="s">
        <v>144</v>
      </c>
      <c r="E209" s="519" t="s">
        <v>512</v>
      </c>
      <c r="F209" s="383"/>
      <c r="G209" s="654" t="s">
        <v>521</v>
      </c>
      <c r="H209" s="518" t="s">
        <v>251</v>
      </c>
      <c r="I209" s="521">
        <v>1.0</v>
      </c>
      <c r="J209" s="516" t="s">
        <v>151</v>
      </c>
      <c r="K209" s="518"/>
      <c r="L209" s="521">
        <v>51.0</v>
      </c>
      <c r="M209" s="523">
        <v>157.59</v>
      </c>
      <c r="N209" s="524"/>
      <c r="O209" s="525"/>
      <c r="P209" s="487"/>
      <c r="Q209" s="488"/>
      <c r="R209" s="489"/>
      <c r="S209" s="490"/>
      <c r="T209" s="526"/>
      <c r="U209" s="527"/>
      <c r="V209" s="528"/>
      <c r="W209" s="494"/>
      <c r="X209" s="495"/>
      <c r="Y209" s="496"/>
      <c r="Z209" s="529"/>
      <c r="AA209" s="529"/>
      <c r="AB209" s="529"/>
      <c r="AC209" s="300"/>
      <c r="AD209" s="300"/>
      <c r="AE209" s="461"/>
      <c r="AF209" s="513">
        <f t="shared" si="209"/>
        <v>0</v>
      </c>
      <c r="AG209" s="513">
        <f t="shared" si="210"/>
        <v>0</v>
      </c>
      <c r="AH209" s="514">
        <f t="shared" si="211"/>
        <v>0</v>
      </c>
      <c r="AI209" s="503"/>
      <c r="AJ209" s="530"/>
      <c r="AK209" s="531">
        <f t="shared" si="212"/>
        <v>0</v>
      </c>
      <c r="AL209" s="532"/>
      <c r="AM209" s="469">
        <f t="shared" ref="AM209:BA209" si="216">$I209*N209</f>
        <v>0</v>
      </c>
      <c r="AN209" s="469">
        <f t="shared" si="216"/>
        <v>0</v>
      </c>
      <c r="AO209" s="469">
        <f t="shared" si="216"/>
        <v>0</v>
      </c>
      <c r="AP209" s="469">
        <f t="shared" si="216"/>
        <v>0</v>
      </c>
      <c r="AQ209" s="469">
        <f t="shared" si="216"/>
        <v>0</v>
      </c>
      <c r="AR209" s="469">
        <f t="shared" si="216"/>
        <v>0</v>
      </c>
      <c r="AS209" s="469">
        <f t="shared" si="216"/>
        <v>0</v>
      </c>
      <c r="AT209" s="469">
        <f t="shared" si="216"/>
        <v>0</v>
      </c>
      <c r="AU209" s="469">
        <f t="shared" si="216"/>
        <v>0</v>
      </c>
      <c r="AV209" s="469">
        <f t="shared" si="216"/>
        <v>0</v>
      </c>
      <c r="AW209" s="469">
        <f t="shared" si="216"/>
        <v>0</v>
      </c>
      <c r="AX209" s="469">
        <f t="shared" si="216"/>
        <v>0</v>
      </c>
      <c r="AY209" s="469">
        <f t="shared" si="216"/>
        <v>0</v>
      </c>
      <c r="AZ209" s="469">
        <f t="shared" si="216"/>
        <v>0</v>
      </c>
      <c r="BA209" s="469">
        <f t="shared" si="216"/>
        <v>0</v>
      </c>
      <c r="BB209" s="300"/>
      <c r="BC209" s="300"/>
      <c r="BD209" s="300"/>
      <c r="BE209" s="300"/>
      <c r="BF209" s="300"/>
      <c r="BG209" s="300"/>
      <c r="BH209" s="300"/>
      <c r="BI209" s="300"/>
      <c r="BJ209" s="300"/>
      <c r="BK209" s="300"/>
      <c r="BL209" s="300"/>
    </row>
    <row r="210" ht="12.0" customHeight="1">
      <c r="A210" s="462"/>
      <c r="B210" s="517" t="s">
        <v>559</v>
      </c>
      <c r="C210" s="517" t="s">
        <v>560</v>
      </c>
      <c r="D210" s="518" t="s">
        <v>144</v>
      </c>
      <c r="E210" s="519" t="s">
        <v>512</v>
      </c>
      <c r="F210" s="383"/>
      <c r="G210" s="654" t="s">
        <v>523</v>
      </c>
      <c r="H210" s="518" t="s">
        <v>278</v>
      </c>
      <c r="I210" s="521">
        <v>1.0</v>
      </c>
      <c r="J210" s="516" t="s">
        <v>151</v>
      </c>
      <c r="K210" s="518"/>
      <c r="L210" s="521">
        <v>64.0</v>
      </c>
      <c r="M210" s="523">
        <v>160.371</v>
      </c>
      <c r="N210" s="524"/>
      <c r="O210" s="525"/>
      <c r="P210" s="487"/>
      <c r="Q210" s="488"/>
      <c r="R210" s="489"/>
      <c r="S210" s="490"/>
      <c r="T210" s="526"/>
      <c r="U210" s="527"/>
      <c r="V210" s="528"/>
      <c r="W210" s="494"/>
      <c r="X210" s="495"/>
      <c r="Y210" s="496"/>
      <c r="Z210" s="529"/>
      <c r="AA210" s="529"/>
      <c r="AB210" s="529"/>
      <c r="AC210" s="300"/>
      <c r="AD210" s="300"/>
      <c r="AE210" s="461"/>
      <c r="AF210" s="513">
        <f t="shared" si="209"/>
        <v>0</v>
      </c>
      <c r="AG210" s="513">
        <f t="shared" si="210"/>
        <v>0</v>
      </c>
      <c r="AH210" s="514">
        <f t="shared" si="211"/>
        <v>0</v>
      </c>
      <c r="AI210" s="503"/>
      <c r="AJ210" s="530"/>
      <c r="AK210" s="531">
        <f t="shared" si="212"/>
        <v>0</v>
      </c>
      <c r="AL210" s="532"/>
      <c r="AM210" s="469">
        <f t="shared" ref="AM210:BA210" si="217">$I210*N210</f>
        <v>0</v>
      </c>
      <c r="AN210" s="469">
        <f t="shared" si="217"/>
        <v>0</v>
      </c>
      <c r="AO210" s="469">
        <f t="shared" si="217"/>
        <v>0</v>
      </c>
      <c r="AP210" s="469">
        <f t="shared" si="217"/>
        <v>0</v>
      </c>
      <c r="AQ210" s="469">
        <f t="shared" si="217"/>
        <v>0</v>
      </c>
      <c r="AR210" s="469">
        <f t="shared" si="217"/>
        <v>0</v>
      </c>
      <c r="AS210" s="469">
        <f t="shared" si="217"/>
        <v>0</v>
      </c>
      <c r="AT210" s="469">
        <f t="shared" si="217"/>
        <v>0</v>
      </c>
      <c r="AU210" s="469">
        <f t="shared" si="217"/>
        <v>0</v>
      </c>
      <c r="AV210" s="469">
        <f t="shared" si="217"/>
        <v>0</v>
      </c>
      <c r="AW210" s="469">
        <f t="shared" si="217"/>
        <v>0</v>
      </c>
      <c r="AX210" s="469">
        <f t="shared" si="217"/>
        <v>0</v>
      </c>
      <c r="AY210" s="469">
        <f t="shared" si="217"/>
        <v>0</v>
      </c>
      <c r="AZ210" s="469">
        <f t="shared" si="217"/>
        <v>0</v>
      </c>
      <c r="BA210" s="469">
        <f t="shared" si="217"/>
        <v>0</v>
      </c>
      <c r="BB210" s="300"/>
      <c r="BC210" s="300"/>
      <c r="BD210" s="300"/>
      <c r="BE210" s="300"/>
      <c r="BF210" s="300"/>
      <c r="BG210" s="300"/>
      <c r="BH210" s="300"/>
      <c r="BI210" s="300"/>
      <c r="BJ210" s="300"/>
      <c r="BK210" s="300"/>
      <c r="BL210" s="300"/>
    </row>
    <row r="211" ht="12.0" customHeight="1">
      <c r="A211" s="462"/>
      <c r="B211" s="517" t="s">
        <v>560</v>
      </c>
      <c r="C211" s="517" t="s">
        <v>561</v>
      </c>
      <c r="D211" s="518" t="s">
        <v>144</v>
      </c>
      <c r="E211" s="519" t="s">
        <v>512</v>
      </c>
      <c r="F211" s="383"/>
      <c r="G211" s="654" t="s">
        <v>525</v>
      </c>
      <c r="H211" s="518" t="s">
        <v>278</v>
      </c>
      <c r="I211" s="521">
        <v>1.0</v>
      </c>
      <c r="J211" s="516" t="s">
        <v>151</v>
      </c>
      <c r="K211" s="518"/>
      <c r="L211" s="521">
        <v>73.0</v>
      </c>
      <c r="M211" s="523">
        <v>167.787</v>
      </c>
      <c r="N211" s="524"/>
      <c r="O211" s="525"/>
      <c r="P211" s="487"/>
      <c r="Q211" s="488"/>
      <c r="R211" s="489"/>
      <c r="S211" s="490"/>
      <c r="T211" s="526"/>
      <c r="U211" s="527"/>
      <c r="V211" s="528"/>
      <c r="W211" s="494"/>
      <c r="X211" s="495"/>
      <c r="Y211" s="496"/>
      <c r="Z211" s="529"/>
      <c r="AA211" s="529"/>
      <c r="AB211" s="529"/>
      <c r="AC211" s="300"/>
      <c r="AD211" s="300"/>
      <c r="AE211" s="461"/>
      <c r="AF211" s="513">
        <f t="shared" si="209"/>
        <v>0</v>
      </c>
      <c r="AG211" s="513">
        <f t="shared" si="210"/>
        <v>0</v>
      </c>
      <c r="AH211" s="514">
        <f t="shared" si="211"/>
        <v>0</v>
      </c>
      <c r="AI211" s="503"/>
      <c r="AJ211" s="530"/>
      <c r="AK211" s="531">
        <f t="shared" si="212"/>
        <v>0</v>
      </c>
      <c r="AL211" s="532"/>
      <c r="AM211" s="469">
        <f t="shared" ref="AM211:BA211" si="218">$I211*N211</f>
        <v>0</v>
      </c>
      <c r="AN211" s="469">
        <f t="shared" si="218"/>
        <v>0</v>
      </c>
      <c r="AO211" s="469">
        <f t="shared" si="218"/>
        <v>0</v>
      </c>
      <c r="AP211" s="469">
        <f t="shared" si="218"/>
        <v>0</v>
      </c>
      <c r="AQ211" s="469">
        <f t="shared" si="218"/>
        <v>0</v>
      </c>
      <c r="AR211" s="469">
        <f t="shared" si="218"/>
        <v>0</v>
      </c>
      <c r="AS211" s="469">
        <f t="shared" si="218"/>
        <v>0</v>
      </c>
      <c r="AT211" s="469">
        <f t="shared" si="218"/>
        <v>0</v>
      </c>
      <c r="AU211" s="469">
        <f t="shared" si="218"/>
        <v>0</v>
      </c>
      <c r="AV211" s="469">
        <f t="shared" si="218"/>
        <v>0</v>
      </c>
      <c r="AW211" s="469">
        <f t="shared" si="218"/>
        <v>0</v>
      </c>
      <c r="AX211" s="469">
        <f t="shared" si="218"/>
        <v>0</v>
      </c>
      <c r="AY211" s="469">
        <f t="shared" si="218"/>
        <v>0</v>
      </c>
      <c r="AZ211" s="469">
        <f t="shared" si="218"/>
        <v>0</v>
      </c>
      <c r="BA211" s="469">
        <f t="shared" si="218"/>
        <v>0</v>
      </c>
      <c r="BB211" s="300"/>
      <c r="BC211" s="300"/>
      <c r="BD211" s="300"/>
      <c r="BE211" s="300"/>
      <c r="BF211" s="300"/>
      <c r="BG211" s="300"/>
      <c r="BH211" s="300"/>
      <c r="BI211" s="300"/>
      <c r="BJ211" s="300"/>
      <c r="BK211" s="300"/>
      <c r="BL211" s="300"/>
    </row>
    <row r="212" ht="12.0" customHeight="1">
      <c r="A212" s="462"/>
      <c r="B212" s="517" t="s">
        <v>561</v>
      </c>
      <c r="C212" s="517" t="s">
        <v>562</v>
      </c>
      <c r="D212" s="518" t="s">
        <v>144</v>
      </c>
      <c r="E212" s="519" t="s">
        <v>512</v>
      </c>
      <c r="F212" s="383"/>
      <c r="G212" s="654" t="s">
        <v>527</v>
      </c>
      <c r="H212" s="518" t="s">
        <v>278</v>
      </c>
      <c r="I212" s="521">
        <v>1.0</v>
      </c>
      <c r="J212" s="516" t="s">
        <v>151</v>
      </c>
      <c r="K212" s="518"/>
      <c r="L212" s="521">
        <v>59.0</v>
      </c>
      <c r="M212" s="523">
        <v>157.59</v>
      </c>
      <c r="N212" s="524"/>
      <c r="O212" s="525"/>
      <c r="P212" s="487"/>
      <c r="Q212" s="488"/>
      <c r="R212" s="489"/>
      <c r="S212" s="490"/>
      <c r="T212" s="526"/>
      <c r="U212" s="527"/>
      <c r="V212" s="528"/>
      <c r="W212" s="494"/>
      <c r="X212" s="495"/>
      <c r="Y212" s="496"/>
      <c r="Z212" s="529"/>
      <c r="AA212" s="529"/>
      <c r="AB212" s="529"/>
      <c r="AC212" s="300"/>
      <c r="AD212" s="300"/>
      <c r="AE212" s="461"/>
      <c r="AF212" s="513">
        <f t="shared" si="209"/>
        <v>0</v>
      </c>
      <c r="AG212" s="513">
        <f t="shared" si="210"/>
        <v>0</v>
      </c>
      <c r="AH212" s="514">
        <f t="shared" si="211"/>
        <v>0</v>
      </c>
      <c r="AI212" s="503"/>
      <c r="AJ212" s="530"/>
      <c r="AK212" s="531">
        <f t="shared" si="212"/>
        <v>0</v>
      </c>
      <c r="AL212" s="532"/>
      <c r="AM212" s="469">
        <f t="shared" ref="AM212:BA212" si="219">$I212*N212</f>
        <v>0</v>
      </c>
      <c r="AN212" s="469">
        <f t="shared" si="219"/>
        <v>0</v>
      </c>
      <c r="AO212" s="469">
        <f t="shared" si="219"/>
        <v>0</v>
      </c>
      <c r="AP212" s="469">
        <f t="shared" si="219"/>
        <v>0</v>
      </c>
      <c r="AQ212" s="469">
        <f t="shared" si="219"/>
        <v>0</v>
      </c>
      <c r="AR212" s="469">
        <f t="shared" si="219"/>
        <v>0</v>
      </c>
      <c r="AS212" s="469">
        <f t="shared" si="219"/>
        <v>0</v>
      </c>
      <c r="AT212" s="469">
        <f t="shared" si="219"/>
        <v>0</v>
      </c>
      <c r="AU212" s="469">
        <f t="shared" si="219"/>
        <v>0</v>
      </c>
      <c r="AV212" s="469">
        <f t="shared" si="219"/>
        <v>0</v>
      </c>
      <c r="AW212" s="469">
        <f t="shared" si="219"/>
        <v>0</v>
      </c>
      <c r="AX212" s="469">
        <f t="shared" si="219"/>
        <v>0</v>
      </c>
      <c r="AY212" s="469">
        <f t="shared" si="219"/>
        <v>0</v>
      </c>
      <c r="AZ212" s="469">
        <f t="shared" si="219"/>
        <v>0</v>
      </c>
      <c r="BA212" s="469">
        <f t="shared" si="219"/>
        <v>0</v>
      </c>
      <c r="BB212" s="300"/>
      <c r="BC212" s="300"/>
      <c r="BD212" s="300"/>
      <c r="BE212" s="300"/>
      <c r="BF212" s="300"/>
      <c r="BG212" s="300"/>
      <c r="BH212" s="300"/>
      <c r="BI212" s="300"/>
      <c r="BJ212" s="300"/>
      <c r="BK212" s="300"/>
      <c r="BL212" s="300"/>
    </row>
    <row r="213" ht="12.0" customHeight="1">
      <c r="A213" s="462"/>
      <c r="B213" s="517" t="s">
        <v>562</v>
      </c>
      <c r="C213" s="517" t="s">
        <v>563</v>
      </c>
      <c r="D213" s="518" t="s">
        <v>144</v>
      </c>
      <c r="E213" s="519" t="s">
        <v>512</v>
      </c>
      <c r="F213" s="383"/>
      <c r="G213" s="654" t="s">
        <v>529</v>
      </c>
      <c r="H213" s="518" t="s">
        <v>278</v>
      </c>
      <c r="I213" s="521">
        <v>1.0</v>
      </c>
      <c r="J213" s="516" t="s">
        <v>151</v>
      </c>
      <c r="K213" s="518"/>
      <c r="L213" s="521">
        <v>69.0</v>
      </c>
      <c r="M213" s="523">
        <v>160.371</v>
      </c>
      <c r="N213" s="524"/>
      <c r="O213" s="525"/>
      <c r="P213" s="487"/>
      <c r="Q213" s="488"/>
      <c r="R213" s="489"/>
      <c r="S213" s="490"/>
      <c r="T213" s="526"/>
      <c r="U213" s="527"/>
      <c r="V213" s="528"/>
      <c r="W213" s="494"/>
      <c r="X213" s="495"/>
      <c r="Y213" s="496"/>
      <c r="Z213" s="529"/>
      <c r="AA213" s="529"/>
      <c r="AB213" s="529"/>
      <c r="AC213" s="300"/>
      <c r="AD213" s="300"/>
      <c r="AE213" s="461"/>
      <c r="AF213" s="513">
        <f t="shared" si="209"/>
        <v>0</v>
      </c>
      <c r="AG213" s="513">
        <f t="shared" si="210"/>
        <v>0</v>
      </c>
      <c r="AH213" s="514">
        <f t="shared" si="211"/>
        <v>0</v>
      </c>
      <c r="AI213" s="503"/>
      <c r="AJ213" s="530"/>
      <c r="AK213" s="531">
        <f t="shared" si="212"/>
        <v>0</v>
      </c>
      <c r="AL213" s="532"/>
      <c r="AM213" s="469">
        <f t="shared" ref="AM213:BA213" si="220">$I213*N213</f>
        <v>0</v>
      </c>
      <c r="AN213" s="469">
        <f t="shared" si="220"/>
        <v>0</v>
      </c>
      <c r="AO213" s="469">
        <f t="shared" si="220"/>
        <v>0</v>
      </c>
      <c r="AP213" s="469">
        <f t="shared" si="220"/>
        <v>0</v>
      </c>
      <c r="AQ213" s="469">
        <f t="shared" si="220"/>
        <v>0</v>
      </c>
      <c r="AR213" s="469">
        <f t="shared" si="220"/>
        <v>0</v>
      </c>
      <c r="AS213" s="469">
        <f t="shared" si="220"/>
        <v>0</v>
      </c>
      <c r="AT213" s="469">
        <f t="shared" si="220"/>
        <v>0</v>
      </c>
      <c r="AU213" s="469">
        <f t="shared" si="220"/>
        <v>0</v>
      </c>
      <c r="AV213" s="469">
        <f t="shared" si="220"/>
        <v>0</v>
      </c>
      <c r="AW213" s="469">
        <f t="shared" si="220"/>
        <v>0</v>
      </c>
      <c r="AX213" s="469">
        <f t="shared" si="220"/>
        <v>0</v>
      </c>
      <c r="AY213" s="469">
        <f t="shared" si="220"/>
        <v>0</v>
      </c>
      <c r="AZ213" s="469">
        <f t="shared" si="220"/>
        <v>0</v>
      </c>
      <c r="BA213" s="469">
        <f t="shared" si="220"/>
        <v>0</v>
      </c>
      <c r="BB213" s="300"/>
      <c r="BC213" s="300"/>
      <c r="BD213" s="300"/>
      <c r="BE213" s="300"/>
      <c r="BF213" s="300"/>
      <c r="BG213" s="300"/>
      <c r="BH213" s="300"/>
      <c r="BI213" s="300"/>
      <c r="BJ213" s="300"/>
      <c r="BK213" s="300"/>
      <c r="BL213" s="300"/>
    </row>
    <row r="214" ht="12.0" customHeight="1">
      <c r="A214" s="462"/>
      <c r="B214" s="517" t="s">
        <v>563</v>
      </c>
      <c r="C214" s="517" t="s">
        <v>564</v>
      </c>
      <c r="D214" s="518" t="s">
        <v>144</v>
      </c>
      <c r="E214" s="519" t="s">
        <v>512</v>
      </c>
      <c r="F214" s="383"/>
      <c r="G214" s="654" t="s">
        <v>531</v>
      </c>
      <c r="H214" s="518" t="s">
        <v>278</v>
      </c>
      <c r="I214" s="521">
        <v>1.0</v>
      </c>
      <c r="J214" s="516" t="s">
        <v>151</v>
      </c>
      <c r="K214" s="518"/>
      <c r="L214" s="521">
        <v>76.0</v>
      </c>
      <c r="M214" s="523">
        <v>167.787</v>
      </c>
      <c r="N214" s="524"/>
      <c r="O214" s="525"/>
      <c r="P214" s="487"/>
      <c r="Q214" s="488"/>
      <c r="R214" s="489"/>
      <c r="S214" s="490"/>
      <c r="T214" s="526"/>
      <c r="U214" s="527"/>
      <c r="V214" s="528"/>
      <c r="W214" s="494"/>
      <c r="X214" s="495"/>
      <c r="Y214" s="496"/>
      <c r="Z214" s="529"/>
      <c r="AA214" s="529"/>
      <c r="AB214" s="529"/>
      <c r="AC214" s="300"/>
      <c r="AD214" s="300"/>
      <c r="AE214" s="461"/>
      <c r="AF214" s="513">
        <f t="shared" si="209"/>
        <v>0</v>
      </c>
      <c r="AG214" s="513">
        <f t="shared" si="210"/>
        <v>0</v>
      </c>
      <c r="AH214" s="514">
        <f t="shared" si="211"/>
        <v>0</v>
      </c>
      <c r="AI214" s="503"/>
      <c r="AJ214" s="530"/>
      <c r="AK214" s="531">
        <f t="shared" si="212"/>
        <v>0</v>
      </c>
      <c r="AL214" s="532"/>
      <c r="AM214" s="469">
        <f t="shared" ref="AM214:BA214" si="221">$I214*N214</f>
        <v>0</v>
      </c>
      <c r="AN214" s="469">
        <f t="shared" si="221"/>
        <v>0</v>
      </c>
      <c r="AO214" s="469">
        <f t="shared" si="221"/>
        <v>0</v>
      </c>
      <c r="AP214" s="469">
        <f t="shared" si="221"/>
        <v>0</v>
      </c>
      <c r="AQ214" s="469">
        <f t="shared" si="221"/>
        <v>0</v>
      </c>
      <c r="AR214" s="469">
        <f t="shared" si="221"/>
        <v>0</v>
      </c>
      <c r="AS214" s="469">
        <f t="shared" si="221"/>
        <v>0</v>
      </c>
      <c r="AT214" s="469">
        <f t="shared" si="221"/>
        <v>0</v>
      </c>
      <c r="AU214" s="469">
        <f t="shared" si="221"/>
        <v>0</v>
      </c>
      <c r="AV214" s="469">
        <f t="shared" si="221"/>
        <v>0</v>
      </c>
      <c r="AW214" s="469">
        <f t="shared" si="221"/>
        <v>0</v>
      </c>
      <c r="AX214" s="469">
        <f t="shared" si="221"/>
        <v>0</v>
      </c>
      <c r="AY214" s="469">
        <f t="shared" si="221"/>
        <v>0</v>
      </c>
      <c r="AZ214" s="469">
        <f t="shared" si="221"/>
        <v>0</v>
      </c>
      <c r="BA214" s="469">
        <f t="shared" si="221"/>
        <v>0</v>
      </c>
      <c r="BB214" s="300"/>
      <c r="BC214" s="300"/>
      <c r="BD214" s="300"/>
      <c r="BE214" s="300"/>
      <c r="BF214" s="300"/>
      <c r="BG214" s="300"/>
      <c r="BH214" s="300"/>
      <c r="BI214" s="300"/>
      <c r="BJ214" s="300"/>
      <c r="BK214" s="300"/>
      <c r="BL214" s="300"/>
    </row>
    <row r="215" ht="12.0" customHeight="1">
      <c r="A215" s="462"/>
      <c r="B215" s="517" t="s">
        <v>564</v>
      </c>
      <c r="C215" s="517" t="s">
        <v>565</v>
      </c>
      <c r="D215" s="518" t="s">
        <v>144</v>
      </c>
      <c r="E215" s="519" t="s">
        <v>512</v>
      </c>
      <c r="F215" s="383"/>
      <c r="G215" s="654" t="s">
        <v>533</v>
      </c>
      <c r="H215" s="518" t="s">
        <v>278</v>
      </c>
      <c r="I215" s="521">
        <v>1.0</v>
      </c>
      <c r="J215" s="516" t="s">
        <v>151</v>
      </c>
      <c r="K215" s="518"/>
      <c r="L215" s="521">
        <v>60.0</v>
      </c>
      <c r="M215" s="523">
        <v>155.736</v>
      </c>
      <c r="N215" s="524"/>
      <c r="O215" s="525"/>
      <c r="P215" s="487"/>
      <c r="Q215" s="488"/>
      <c r="R215" s="489"/>
      <c r="S215" s="490"/>
      <c r="T215" s="526"/>
      <c r="U215" s="527"/>
      <c r="V215" s="528"/>
      <c r="W215" s="494"/>
      <c r="X215" s="495"/>
      <c r="Y215" s="496"/>
      <c r="Z215" s="529"/>
      <c r="AA215" s="529"/>
      <c r="AB215" s="529"/>
      <c r="AC215" s="300"/>
      <c r="AD215" s="300"/>
      <c r="AE215" s="461"/>
      <c r="AF215" s="513">
        <f t="shared" si="209"/>
        <v>0</v>
      </c>
      <c r="AG215" s="513">
        <f t="shared" si="210"/>
        <v>0</v>
      </c>
      <c r="AH215" s="514">
        <f t="shared" si="211"/>
        <v>0</v>
      </c>
      <c r="AI215" s="503"/>
      <c r="AJ215" s="530"/>
      <c r="AK215" s="531">
        <f t="shared" si="212"/>
        <v>0</v>
      </c>
      <c r="AL215" s="532"/>
      <c r="AM215" s="469">
        <f t="shared" ref="AM215:BA215" si="222">$I215*N215</f>
        <v>0</v>
      </c>
      <c r="AN215" s="469">
        <f t="shared" si="222"/>
        <v>0</v>
      </c>
      <c r="AO215" s="469">
        <f t="shared" si="222"/>
        <v>0</v>
      </c>
      <c r="AP215" s="469">
        <f t="shared" si="222"/>
        <v>0</v>
      </c>
      <c r="AQ215" s="469">
        <f t="shared" si="222"/>
        <v>0</v>
      </c>
      <c r="AR215" s="469">
        <f t="shared" si="222"/>
        <v>0</v>
      </c>
      <c r="AS215" s="469">
        <f t="shared" si="222"/>
        <v>0</v>
      </c>
      <c r="AT215" s="469">
        <f t="shared" si="222"/>
        <v>0</v>
      </c>
      <c r="AU215" s="469">
        <f t="shared" si="222"/>
        <v>0</v>
      </c>
      <c r="AV215" s="469">
        <f t="shared" si="222"/>
        <v>0</v>
      </c>
      <c r="AW215" s="469">
        <f t="shared" si="222"/>
        <v>0</v>
      </c>
      <c r="AX215" s="469">
        <f t="shared" si="222"/>
        <v>0</v>
      </c>
      <c r="AY215" s="469">
        <f t="shared" si="222"/>
        <v>0</v>
      </c>
      <c r="AZ215" s="469">
        <f t="shared" si="222"/>
        <v>0</v>
      </c>
      <c r="BA215" s="469">
        <f t="shared" si="222"/>
        <v>0</v>
      </c>
      <c r="BB215" s="300"/>
      <c r="BC215" s="300"/>
      <c r="BD215" s="300"/>
      <c r="BE215" s="300"/>
      <c r="BF215" s="300"/>
      <c r="BG215" s="300"/>
      <c r="BH215" s="300"/>
      <c r="BI215" s="300"/>
      <c r="BJ215" s="300"/>
      <c r="BK215" s="300"/>
      <c r="BL215" s="300"/>
    </row>
    <row r="216" ht="12.0" customHeight="1">
      <c r="A216" s="462"/>
      <c r="B216" s="517" t="s">
        <v>565</v>
      </c>
      <c r="C216" s="517" t="s">
        <v>566</v>
      </c>
      <c r="D216" s="518" t="s">
        <v>144</v>
      </c>
      <c r="E216" s="519" t="s">
        <v>512</v>
      </c>
      <c r="F216" s="383"/>
      <c r="G216" s="654" t="s">
        <v>535</v>
      </c>
      <c r="H216" s="518" t="s">
        <v>476</v>
      </c>
      <c r="I216" s="521">
        <v>1.0</v>
      </c>
      <c r="J216" s="516" t="s">
        <v>151</v>
      </c>
      <c r="K216" s="518"/>
      <c r="L216" s="521">
        <v>81.0</v>
      </c>
      <c r="M216" s="523">
        <v>167.787</v>
      </c>
      <c r="N216" s="524"/>
      <c r="O216" s="525"/>
      <c r="P216" s="487"/>
      <c r="Q216" s="488"/>
      <c r="R216" s="489"/>
      <c r="S216" s="490"/>
      <c r="T216" s="526"/>
      <c r="U216" s="527"/>
      <c r="V216" s="528"/>
      <c r="W216" s="494"/>
      <c r="X216" s="495"/>
      <c r="Y216" s="496"/>
      <c r="Z216" s="529"/>
      <c r="AA216" s="529"/>
      <c r="AB216" s="529"/>
      <c r="AC216" s="300"/>
      <c r="AD216" s="300"/>
      <c r="AE216" s="461"/>
      <c r="AF216" s="513">
        <f t="shared" si="209"/>
        <v>0</v>
      </c>
      <c r="AG216" s="513">
        <f t="shared" si="210"/>
        <v>0</v>
      </c>
      <c r="AH216" s="514">
        <f t="shared" si="211"/>
        <v>0</v>
      </c>
      <c r="AI216" s="503"/>
      <c r="AJ216" s="530"/>
      <c r="AK216" s="531">
        <f t="shared" si="212"/>
        <v>0</v>
      </c>
      <c r="AL216" s="532"/>
      <c r="AM216" s="469">
        <f t="shared" ref="AM216:BA216" si="223">$I216*N216</f>
        <v>0</v>
      </c>
      <c r="AN216" s="469">
        <f t="shared" si="223"/>
        <v>0</v>
      </c>
      <c r="AO216" s="469">
        <f t="shared" si="223"/>
        <v>0</v>
      </c>
      <c r="AP216" s="469">
        <f t="shared" si="223"/>
        <v>0</v>
      </c>
      <c r="AQ216" s="469">
        <f t="shared" si="223"/>
        <v>0</v>
      </c>
      <c r="AR216" s="469">
        <f t="shared" si="223"/>
        <v>0</v>
      </c>
      <c r="AS216" s="469">
        <f t="shared" si="223"/>
        <v>0</v>
      </c>
      <c r="AT216" s="469">
        <f t="shared" si="223"/>
        <v>0</v>
      </c>
      <c r="AU216" s="469">
        <f t="shared" si="223"/>
        <v>0</v>
      </c>
      <c r="AV216" s="469">
        <f t="shared" si="223"/>
        <v>0</v>
      </c>
      <c r="AW216" s="469">
        <f t="shared" si="223"/>
        <v>0</v>
      </c>
      <c r="AX216" s="469">
        <f t="shared" si="223"/>
        <v>0</v>
      </c>
      <c r="AY216" s="469">
        <f t="shared" si="223"/>
        <v>0</v>
      </c>
      <c r="AZ216" s="469">
        <f t="shared" si="223"/>
        <v>0</v>
      </c>
      <c r="BA216" s="469">
        <f t="shared" si="223"/>
        <v>0</v>
      </c>
      <c r="BB216" s="300"/>
      <c r="BC216" s="300"/>
      <c r="BD216" s="300"/>
      <c r="BE216" s="300"/>
      <c r="BF216" s="300"/>
      <c r="BG216" s="300"/>
      <c r="BH216" s="300"/>
      <c r="BI216" s="300"/>
      <c r="BJ216" s="300"/>
      <c r="BK216" s="300"/>
      <c r="BL216" s="300"/>
    </row>
    <row r="217" ht="12.0" customHeight="1">
      <c r="A217" s="462"/>
      <c r="B217" s="517" t="s">
        <v>566</v>
      </c>
      <c r="C217" s="517" t="s">
        <v>567</v>
      </c>
      <c r="D217" s="518" t="s">
        <v>144</v>
      </c>
      <c r="E217" s="519" t="s">
        <v>512</v>
      </c>
      <c r="F217" s="383"/>
      <c r="G217" s="654" t="s">
        <v>537</v>
      </c>
      <c r="H217" s="518" t="s">
        <v>476</v>
      </c>
      <c r="I217" s="521">
        <v>1.0</v>
      </c>
      <c r="J217" s="516" t="s">
        <v>151</v>
      </c>
      <c r="K217" s="518"/>
      <c r="L217" s="521">
        <v>86.0</v>
      </c>
      <c r="M217" s="523">
        <v>167.787</v>
      </c>
      <c r="N217" s="524"/>
      <c r="O217" s="525"/>
      <c r="P217" s="487"/>
      <c r="Q217" s="488"/>
      <c r="R217" s="489"/>
      <c r="S217" s="490"/>
      <c r="T217" s="526"/>
      <c r="U217" s="527"/>
      <c r="V217" s="528"/>
      <c r="W217" s="494"/>
      <c r="X217" s="495"/>
      <c r="Y217" s="496"/>
      <c r="Z217" s="529"/>
      <c r="AA217" s="529"/>
      <c r="AB217" s="529"/>
      <c r="AC217" s="300"/>
      <c r="AD217" s="300"/>
      <c r="AE217" s="461"/>
      <c r="AF217" s="513">
        <f t="shared" si="209"/>
        <v>0</v>
      </c>
      <c r="AG217" s="513">
        <f t="shared" si="210"/>
        <v>0</v>
      </c>
      <c r="AH217" s="514">
        <f t="shared" si="211"/>
        <v>0</v>
      </c>
      <c r="AI217" s="503"/>
      <c r="AJ217" s="530"/>
      <c r="AK217" s="531">
        <f t="shared" si="212"/>
        <v>0</v>
      </c>
      <c r="AL217" s="532"/>
      <c r="AM217" s="469">
        <f t="shared" ref="AM217:BA217" si="224">$I217*N217</f>
        <v>0</v>
      </c>
      <c r="AN217" s="469">
        <f t="shared" si="224"/>
        <v>0</v>
      </c>
      <c r="AO217" s="469">
        <f t="shared" si="224"/>
        <v>0</v>
      </c>
      <c r="AP217" s="469">
        <f t="shared" si="224"/>
        <v>0</v>
      </c>
      <c r="AQ217" s="469">
        <f t="shared" si="224"/>
        <v>0</v>
      </c>
      <c r="AR217" s="469">
        <f t="shared" si="224"/>
        <v>0</v>
      </c>
      <c r="AS217" s="469">
        <f t="shared" si="224"/>
        <v>0</v>
      </c>
      <c r="AT217" s="469">
        <f t="shared" si="224"/>
        <v>0</v>
      </c>
      <c r="AU217" s="469">
        <f t="shared" si="224"/>
        <v>0</v>
      </c>
      <c r="AV217" s="469">
        <f t="shared" si="224"/>
        <v>0</v>
      </c>
      <c r="AW217" s="469">
        <f t="shared" si="224"/>
        <v>0</v>
      </c>
      <c r="AX217" s="469">
        <f t="shared" si="224"/>
        <v>0</v>
      </c>
      <c r="AY217" s="469">
        <f t="shared" si="224"/>
        <v>0</v>
      </c>
      <c r="AZ217" s="469">
        <f t="shared" si="224"/>
        <v>0</v>
      </c>
      <c r="BA217" s="469">
        <f t="shared" si="224"/>
        <v>0</v>
      </c>
      <c r="BB217" s="300"/>
      <c r="BC217" s="300"/>
      <c r="BD217" s="300"/>
      <c r="BE217" s="300"/>
      <c r="BF217" s="300"/>
      <c r="BG217" s="300"/>
      <c r="BH217" s="300"/>
      <c r="BI217" s="300"/>
      <c r="BJ217" s="300"/>
      <c r="BK217" s="300"/>
      <c r="BL217" s="300"/>
    </row>
    <row r="218" ht="12.0" customHeight="1">
      <c r="A218" s="462"/>
      <c r="B218" s="517" t="s">
        <v>567</v>
      </c>
      <c r="C218" s="517" t="s">
        <v>568</v>
      </c>
      <c r="D218" s="518" t="s">
        <v>144</v>
      </c>
      <c r="E218" s="519" t="s">
        <v>512</v>
      </c>
      <c r="F218" s="383"/>
      <c r="G218" s="654" t="s">
        <v>539</v>
      </c>
      <c r="H218" s="518" t="s">
        <v>476</v>
      </c>
      <c r="I218" s="521">
        <v>1.0</v>
      </c>
      <c r="J218" s="516" t="s">
        <v>151</v>
      </c>
      <c r="K218" s="518"/>
      <c r="L218" s="521">
        <v>90.0</v>
      </c>
      <c r="M218" s="523">
        <v>167.787</v>
      </c>
      <c r="N218" s="524"/>
      <c r="O218" s="525"/>
      <c r="P218" s="487"/>
      <c r="Q218" s="488"/>
      <c r="R218" s="489"/>
      <c r="S218" s="490"/>
      <c r="T218" s="526"/>
      <c r="U218" s="527"/>
      <c r="V218" s="528"/>
      <c r="W218" s="494"/>
      <c r="X218" s="495"/>
      <c r="Y218" s="496"/>
      <c r="Z218" s="529"/>
      <c r="AA218" s="529"/>
      <c r="AB218" s="529"/>
      <c r="AC218" s="300"/>
      <c r="AD218" s="300"/>
      <c r="AE218" s="461"/>
      <c r="AF218" s="513">
        <f t="shared" si="209"/>
        <v>0</v>
      </c>
      <c r="AG218" s="513">
        <f t="shared" si="210"/>
        <v>0</v>
      </c>
      <c r="AH218" s="514">
        <f t="shared" si="211"/>
        <v>0</v>
      </c>
      <c r="AI218" s="503"/>
      <c r="AJ218" s="530"/>
      <c r="AK218" s="531">
        <f t="shared" si="212"/>
        <v>0</v>
      </c>
      <c r="AL218" s="532"/>
      <c r="AM218" s="469">
        <f t="shared" ref="AM218:BA218" si="225">$I218*N218</f>
        <v>0</v>
      </c>
      <c r="AN218" s="469">
        <f t="shared" si="225"/>
        <v>0</v>
      </c>
      <c r="AO218" s="469">
        <f t="shared" si="225"/>
        <v>0</v>
      </c>
      <c r="AP218" s="469">
        <f t="shared" si="225"/>
        <v>0</v>
      </c>
      <c r="AQ218" s="469">
        <f t="shared" si="225"/>
        <v>0</v>
      </c>
      <c r="AR218" s="469">
        <f t="shared" si="225"/>
        <v>0</v>
      </c>
      <c r="AS218" s="469">
        <f t="shared" si="225"/>
        <v>0</v>
      </c>
      <c r="AT218" s="469">
        <f t="shared" si="225"/>
        <v>0</v>
      </c>
      <c r="AU218" s="469">
        <f t="shared" si="225"/>
        <v>0</v>
      </c>
      <c r="AV218" s="469">
        <f t="shared" si="225"/>
        <v>0</v>
      </c>
      <c r="AW218" s="469">
        <f t="shared" si="225"/>
        <v>0</v>
      </c>
      <c r="AX218" s="469">
        <f t="shared" si="225"/>
        <v>0</v>
      </c>
      <c r="AY218" s="469">
        <f t="shared" si="225"/>
        <v>0</v>
      </c>
      <c r="AZ218" s="469">
        <f t="shared" si="225"/>
        <v>0</v>
      </c>
      <c r="BA218" s="469">
        <f t="shared" si="225"/>
        <v>0</v>
      </c>
      <c r="BB218" s="300"/>
      <c r="BC218" s="300"/>
      <c r="BD218" s="300"/>
      <c r="BE218" s="300"/>
      <c r="BF218" s="300"/>
      <c r="BG218" s="300"/>
      <c r="BH218" s="300"/>
      <c r="BI218" s="300"/>
      <c r="BJ218" s="300"/>
      <c r="BK218" s="300"/>
      <c r="BL218" s="300"/>
    </row>
    <row r="219" ht="12.0" customHeight="1">
      <c r="A219" s="462"/>
      <c r="B219" s="517" t="s">
        <v>568</v>
      </c>
      <c r="C219" s="517" t="s">
        <v>569</v>
      </c>
      <c r="D219" s="518" t="s">
        <v>144</v>
      </c>
      <c r="E219" s="519" t="s">
        <v>512</v>
      </c>
      <c r="F219" s="383"/>
      <c r="G219" s="654" t="s">
        <v>541</v>
      </c>
      <c r="H219" s="518" t="s">
        <v>476</v>
      </c>
      <c r="I219" s="521">
        <v>1.0</v>
      </c>
      <c r="J219" s="516" t="s">
        <v>151</v>
      </c>
      <c r="K219" s="518"/>
      <c r="L219" s="521">
        <v>94.0</v>
      </c>
      <c r="M219" s="523">
        <v>169.64100000000002</v>
      </c>
      <c r="N219" s="524"/>
      <c r="O219" s="525"/>
      <c r="P219" s="487"/>
      <c r="Q219" s="488"/>
      <c r="R219" s="489"/>
      <c r="S219" s="490"/>
      <c r="T219" s="526"/>
      <c r="U219" s="527"/>
      <c r="V219" s="528"/>
      <c r="W219" s="494"/>
      <c r="X219" s="495"/>
      <c r="Y219" s="496"/>
      <c r="Z219" s="529"/>
      <c r="AA219" s="529"/>
      <c r="AB219" s="529"/>
      <c r="AC219" s="300"/>
      <c r="AD219" s="300"/>
      <c r="AE219" s="461"/>
      <c r="AF219" s="513">
        <f t="shared" si="209"/>
        <v>0</v>
      </c>
      <c r="AG219" s="513">
        <f t="shared" si="210"/>
        <v>0</v>
      </c>
      <c r="AH219" s="514">
        <f t="shared" si="211"/>
        <v>0</v>
      </c>
      <c r="AI219" s="503"/>
      <c r="AJ219" s="530"/>
      <c r="AK219" s="531">
        <f t="shared" si="212"/>
        <v>0</v>
      </c>
      <c r="AL219" s="532"/>
      <c r="AM219" s="469">
        <f t="shared" ref="AM219:BA219" si="226">$I219*N219</f>
        <v>0</v>
      </c>
      <c r="AN219" s="469">
        <f t="shared" si="226"/>
        <v>0</v>
      </c>
      <c r="AO219" s="469">
        <f t="shared" si="226"/>
        <v>0</v>
      </c>
      <c r="AP219" s="469">
        <f t="shared" si="226"/>
        <v>0</v>
      </c>
      <c r="AQ219" s="469">
        <f t="shared" si="226"/>
        <v>0</v>
      </c>
      <c r="AR219" s="469">
        <f t="shared" si="226"/>
        <v>0</v>
      </c>
      <c r="AS219" s="469">
        <f t="shared" si="226"/>
        <v>0</v>
      </c>
      <c r="AT219" s="469">
        <f t="shared" si="226"/>
        <v>0</v>
      </c>
      <c r="AU219" s="469">
        <f t="shared" si="226"/>
        <v>0</v>
      </c>
      <c r="AV219" s="469">
        <f t="shared" si="226"/>
        <v>0</v>
      </c>
      <c r="AW219" s="469">
        <f t="shared" si="226"/>
        <v>0</v>
      </c>
      <c r="AX219" s="469">
        <f t="shared" si="226"/>
        <v>0</v>
      </c>
      <c r="AY219" s="469">
        <f t="shared" si="226"/>
        <v>0</v>
      </c>
      <c r="AZ219" s="469">
        <f t="shared" si="226"/>
        <v>0</v>
      </c>
      <c r="BA219" s="469">
        <f t="shared" si="226"/>
        <v>0</v>
      </c>
      <c r="BB219" s="300"/>
      <c r="BC219" s="300"/>
      <c r="BD219" s="300"/>
      <c r="BE219" s="300"/>
      <c r="BF219" s="300"/>
      <c r="BG219" s="300"/>
      <c r="BH219" s="300"/>
      <c r="BI219" s="300"/>
      <c r="BJ219" s="300"/>
      <c r="BK219" s="300"/>
      <c r="BL219" s="300"/>
    </row>
    <row r="220" ht="12.0" customHeight="1">
      <c r="A220" s="462"/>
      <c r="B220" s="517" t="s">
        <v>569</v>
      </c>
      <c r="C220" s="517" t="s">
        <v>570</v>
      </c>
      <c r="D220" s="518" t="s">
        <v>144</v>
      </c>
      <c r="E220" s="519" t="s">
        <v>512</v>
      </c>
      <c r="F220" s="383"/>
      <c r="G220" s="654" t="s">
        <v>543</v>
      </c>
      <c r="H220" s="518" t="s">
        <v>476</v>
      </c>
      <c r="I220" s="521">
        <v>1.0</v>
      </c>
      <c r="J220" s="516" t="s">
        <v>151</v>
      </c>
      <c r="K220" s="518"/>
      <c r="L220" s="521">
        <v>112.0</v>
      </c>
      <c r="M220" s="523">
        <v>215.991</v>
      </c>
      <c r="N220" s="524"/>
      <c r="O220" s="525"/>
      <c r="P220" s="487"/>
      <c r="Q220" s="488"/>
      <c r="R220" s="489"/>
      <c r="S220" s="490"/>
      <c r="T220" s="526"/>
      <c r="U220" s="527"/>
      <c r="V220" s="528"/>
      <c r="W220" s="494"/>
      <c r="X220" s="495"/>
      <c r="Y220" s="496"/>
      <c r="Z220" s="529"/>
      <c r="AA220" s="529"/>
      <c r="AB220" s="529"/>
      <c r="AC220" s="300"/>
      <c r="AD220" s="300"/>
      <c r="AE220" s="461"/>
      <c r="AF220" s="513">
        <f t="shared" si="209"/>
        <v>0</v>
      </c>
      <c r="AG220" s="513">
        <f t="shared" si="210"/>
        <v>0</v>
      </c>
      <c r="AH220" s="514">
        <f t="shared" si="211"/>
        <v>0</v>
      </c>
      <c r="AI220" s="503"/>
      <c r="AJ220" s="530"/>
      <c r="AK220" s="531">
        <f t="shared" si="212"/>
        <v>0</v>
      </c>
      <c r="AL220" s="532"/>
      <c r="AM220" s="469">
        <f t="shared" ref="AM220:BA220" si="227">$I220*N220</f>
        <v>0</v>
      </c>
      <c r="AN220" s="469">
        <f t="shared" si="227"/>
        <v>0</v>
      </c>
      <c r="AO220" s="469">
        <f t="shared" si="227"/>
        <v>0</v>
      </c>
      <c r="AP220" s="469">
        <f t="shared" si="227"/>
        <v>0</v>
      </c>
      <c r="AQ220" s="469">
        <f t="shared" si="227"/>
        <v>0</v>
      </c>
      <c r="AR220" s="469">
        <f t="shared" si="227"/>
        <v>0</v>
      </c>
      <c r="AS220" s="469">
        <f t="shared" si="227"/>
        <v>0</v>
      </c>
      <c r="AT220" s="469">
        <f t="shared" si="227"/>
        <v>0</v>
      </c>
      <c r="AU220" s="469">
        <f t="shared" si="227"/>
        <v>0</v>
      </c>
      <c r="AV220" s="469">
        <f t="shared" si="227"/>
        <v>0</v>
      </c>
      <c r="AW220" s="469">
        <f t="shared" si="227"/>
        <v>0</v>
      </c>
      <c r="AX220" s="469">
        <f t="shared" si="227"/>
        <v>0</v>
      </c>
      <c r="AY220" s="469">
        <f t="shared" si="227"/>
        <v>0</v>
      </c>
      <c r="AZ220" s="469">
        <f t="shared" si="227"/>
        <v>0</v>
      </c>
      <c r="BA220" s="469">
        <f t="shared" si="227"/>
        <v>0</v>
      </c>
      <c r="BB220" s="300"/>
      <c r="BC220" s="300"/>
      <c r="BD220" s="300"/>
      <c r="BE220" s="300"/>
      <c r="BF220" s="300"/>
      <c r="BG220" s="300"/>
      <c r="BH220" s="300"/>
      <c r="BI220" s="300"/>
      <c r="BJ220" s="300"/>
      <c r="BK220" s="300"/>
      <c r="BL220" s="300"/>
    </row>
    <row r="221" ht="12.0" customHeight="1">
      <c r="A221" s="462"/>
      <c r="B221" s="517" t="s">
        <v>570</v>
      </c>
      <c r="C221" s="517" t="s">
        <v>571</v>
      </c>
      <c r="D221" s="518" t="s">
        <v>144</v>
      </c>
      <c r="E221" s="519" t="s">
        <v>512</v>
      </c>
      <c r="F221" s="383"/>
      <c r="G221" s="654" t="s">
        <v>545</v>
      </c>
      <c r="H221" s="518" t="s">
        <v>476</v>
      </c>
      <c r="I221" s="521">
        <v>1.0</v>
      </c>
      <c r="J221" s="516" t="s">
        <v>151</v>
      </c>
      <c r="K221" s="518"/>
      <c r="L221" s="521">
        <v>111.0</v>
      </c>
      <c r="M221" s="523">
        <v>233.604</v>
      </c>
      <c r="N221" s="524"/>
      <c r="O221" s="525"/>
      <c r="P221" s="487"/>
      <c r="Q221" s="488"/>
      <c r="R221" s="489"/>
      <c r="S221" s="490"/>
      <c r="T221" s="526"/>
      <c r="U221" s="527"/>
      <c r="V221" s="528"/>
      <c r="W221" s="494"/>
      <c r="X221" s="495"/>
      <c r="Y221" s="496"/>
      <c r="Z221" s="529"/>
      <c r="AA221" s="529"/>
      <c r="AB221" s="529"/>
      <c r="AC221" s="300"/>
      <c r="AD221" s="300"/>
      <c r="AE221" s="461"/>
      <c r="AF221" s="513">
        <f t="shared" si="209"/>
        <v>0</v>
      </c>
      <c r="AG221" s="513">
        <f t="shared" si="210"/>
        <v>0</v>
      </c>
      <c r="AH221" s="514">
        <f t="shared" si="211"/>
        <v>0</v>
      </c>
      <c r="AI221" s="503"/>
      <c r="AJ221" s="530"/>
      <c r="AK221" s="531">
        <f t="shared" si="212"/>
        <v>0</v>
      </c>
      <c r="AL221" s="532"/>
      <c r="AM221" s="469">
        <f t="shared" ref="AM221:BA221" si="228">$I221*N221</f>
        <v>0</v>
      </c>
      <c r="AN221" s="469">
        <f t="shared" si="228"/>
        <v>0</v>
      </c>
      <c r="AO221" s="469">
        <f t="shared" si="228"/>
        <v>0</v>
      </c>
      <c r="AP221" s="469">
        <f t="shared" si="228"/>
        <v>0</v>
      </c>
      <c r="AQ221" s="469">
        <f t="shared" si="228"/>
        <v>0</v>
      </c>
      <c r="AR221" s="469">
        <f t="shared" si="228"/>
        <v>0</v>
      </c>
      <c r="AS221" s="469">
        <f t="shared" si="228"/>
        <v>0</v>
      </c>
      <c r="AT221" s="469">
        <f t="shared" si="228"/>
        <v>0</v>
      </c>
      <c r="AU221" s="469">
        <f t="shared" si="228"/>
        <v>0</v>
      </c>
      <c r="AV221" s="469">
        <f t="shared" si="228"/>
        <v>0</v>
      </c>
      <c r="AW221" s="469">
        <f t="shared" si="228"/>
        <v>0</v>
      </c>
      <c r="AX221" s="469">
        <f t="shared" si="228"/>
        <v>0</v>
      </c>
      <c r="AY221" s="469">
        <f t="shared" si="228"/>
        <v>0</v>
      </c>
      <c r="AZ221" s="469">
        <f t="shared" si="228"/>
        <v>0</v>
      </c>
      <c r="BA221" s="469">
        <f t="shared" si="228"/>
        <v>0</v>
      </c>
      <c r="BB221" s="300"/>
      <c r="BC221" s="300"/>
      <c r="BD221" s="300"/>
      <c r="BE221" s="300"/>
      <c r="BF221" s="300"/>
      <c r="BG221" s="300"/>
      <c r="BH221" s="300"/>
      <c r="BI221" s="300"/>
      <c r="BJ221" s="300"/>
      <c r="BK221" s="300"/>
      <c r="BL221" s="300"/>
    </row>
    <row r="222" ht="12.0" customHeight="1">
      <c r="A222" s="462"/>
      <c r="B222" s="517" t="s">
        <v>571</v>
      </c>
      <c r="C222" s="517" t="s">
        <v>572</v>
      </c>
      <c r="D222" s="518" t="s">
        <v>144</v>
      </c>
      <c r="E222" s="519" t="s">
        <v>512</v>
      </c>
      <c r="F222" s="383"/>
      <c r="G222" s="654" t="s">
        <v>547</v>
      </c>
      <c r="H222" s="518" t="s">
        <v>476</v>
      </c>
      <c r="I222" s="521">
        <v>1.0</v>
      </c>
      <c r="J222" s="516" t="s">
        <v>151</v>
      </c>
      <c r="K222" s="518"/>
      <c r="L222" s="521">
        <v>124.0</v>
      </c>
      <c r="M222" s="523">
        <v>250.29000000000002</v>
      </c>
      <c r="N222" s="524"/>
      <c r="O222" s="525"/>
      <c r="P222" s="487"/>
      <c r="Q222" s="488"/>
      <c r="R222" s="489"/>
      <c r="S222" s="490"/>
      <c r="T222" s="526"/>
      <c r="U222" s="527"/>
      <c r="V222" s="528"/>
      <c r="W222" s="494"/>
      <c r="X222" s="495"/>
      <c r="Y222" s="496"/>
      <c r="Z222" s="529"/>
      <c r="AA222" s="529"/>
      <c r="AB222" s="529"/>
      <c r="AC222" s="300"/>
      <c r="AD222" s="300"/>
      <c r="AE222" s="461"/>
      <c r="AF222" s="513">
        <f t="shared" si="209"/>
        <v>0</v>
      </c>
      <c r="AG222" s="513">
        <f t="shared" si="210"/>
        <v>0</v>
      </c>
      <c r="AH222" s="514">
        <f t="shared" si="211"/>
        <v>0</v>
      </c>
      <c r="AI222" s="503"/>
      <c r="AJ222" s="530"/>
      <c r="AK222" s="531">
        <f t="shared" si="212"/>
        <v>0</v>
      </c>
      <c r="AL222" s="532"/>
      <c r="AM222" s="469">
        <f t="shared" ref="AM222:BA222" si="229">$I222*N222</f>
        <v>0</v>
      </c>
      <c r="AN222" s="469">
        <f t="shared" si="229"/>
        <v>0</v>
      </c>
      <c r="AO222" s="469">
        <f t="shared" si="229"/>
        <v>0</v>
      </c>
      <c r="AP222" s="469">
        <f t="shared" si="229"/>
        <v>0</v>
      </c>
      <c r="AQ222" s="469">
        <f t="shared" si="229"/>
        <v>0</v>
      </c>
      <c r="AR222" s="469">
        <f t="shared" si="229"/>
        <v>0</v>
      </c>
      <c r="AS222" s="469">
        <f t="shared" si="229"/>
        <v>0</v>
      </c>
      <c r="AT222" s="469">
        <f t="shared" si="229"/>
        <v>0</v>
      </c>
      <c r="AU222" s="469">
        <f t="shared" si="229"/>
        <v>0</v>
      </c>
      <c r="AV222" s="469">
        <f t="shared" si="229"/>
        <v>0</v>
      </c>
      <c r="AW222" s="469">
        <f t="shared" si="229"/>
        <v>0</v>
      </c>
      <c r="AX222" s="469">
        <f t="shared" si="229"/>
        <v>0</v>
      </c>
      <c r="AY222" s="469">
        <f t="shared" si="229"/>
        <v>0</v>
      </c>
      <c r="AZ222" s="469">
        <f t="shared" si="229"/>
        <v>0</v>
      </c>
      <c r="BA222" s="469">
        <f t="shared" si="229"/>
        <v>0</v>
      </c>
      <c r="BB222" s="300"/>
      <c r="BC222" s="300"/>
      <c r="BD222" s="300"/>
      <c r="BE222" s="300"/>
      <c r="BF222" s="300"/>
      <c r="BG222" s="300"/>
      <c r="BH222" s="300"/>
      <c r="BI222" s="300"/>
      <c r="BJ222" s="300"/>
      <c r="BK222" s="300"/>
      <c r="BL222" s="300"/>
    </row>
    <row r="223" ht="12.0" customHeight="1">
      <c r="A223" s="462"/>
      <c r="B223" s="517" t="s">
        <v>572</v>
      </c>
      <c r="C223" s="517" t="s">
        <v>573</v>
      </c>
      <c r="D223" s="518" t="s">
        <v>144</v>
      </c>
      <c r="E223" s="519" t="s">
        <v>512</v>
      </c>
      <c r="F223" s="383"/>
      <c r="G223" s="654" t="s">
        <v>549</v>
      </c>
      <c r="H223" s="518" t="s">
        <v>476</v>
      </c>
      <c r="I223" s="521">
        <v>1.0</v>
      </c>
      <c r="J223" s="516" t="s">
        <v>151</v>
      </c>
      <c r="K223" s="518"/>
      <c r="L223" s="521">
        <v>151.0</v>
      </c>
      <c r="M223" s="523">
        <v>326.30400000000003</v>
      </c>
      <c r="N223" s="524"/>
      <c r="O223" s="525"/>
      <c r="P223" s="487"/>
      <c r="Q223" s="488"/>
      <c r="R223" s="489"/>
      <c r="S223" s="490"/>
      <c r="T223" s="526"/>
      <c r="U223" s="527"/>
      <c r="V223" s="528"/>
      <c r="W223" s="494"/>
      <c r="X223" s="495"/>
      <c r="Y223" s="496"/>
      <c r="Z223" s="529"/>
      <c r="AA223" s="529"/>
      <c r="AB223" s="529"/>
      <c r="AC223" s="300"/>
      <c r="AD223" s="300"/>
      <c r="AE223" s="461"/>
      <c r="AF223" s="513">
        <f t="shared" si="209"/>
        <v>0</v>
      </c>
      <c r="AG223" s="513">
        <f t="shared" si="210"/>
        <v>0</v>
      </c>
      <c r="AH223" s="514">
        <f t="shared" si="211"/>
        <v>0</v>
      </c>
      <c r="AI223" s="503"/>
      <c r="AJ223" s="530"/>
      <c r="AK223" s="531">
        <f t="shared" si="212"/>
        <v>0</v>
      </c>
      <c r="AL223" s="532"/>
      <c r="AM223" s="469">
        <f t="shared" ref="AM223:BA223" si="230">$I223*N223</f>
        <v>0</v>
      </c>
      <c r="AN223" s="469">
        <f t="shared" si="230"/>
        <v>0</v>
      </c>
      <c r="AO223" s="469">
        <f t="shared" si="230"/>
        <v>0</v>
      </c>
      <c r="AP223" s="469">
        <f t="shared" si="230"/>
        <v>0</v>
      </c>
      <c r="AQ223" s="469">
        <f t="shared" si="230"/>
        <v>0</v>
      </c>
      <c r="AR223" s="469">
        <f t="shared" si="230"/>
        <v>0</v>
      </c>
      <c r="AS223" s="469">
        <f t="shared" si="230"/>
        <v>0</v>
      </c>
      <c r="AT223" s="469">
        <f t="shared" si="230"/>
        <v>0</v>
      </c>
      <c r="AU223" s="469">
        <f t="shared" si="230"/>
        <v>0</v>
      </c>
      <c r="AV223" s="469">
        <f t="shared" si="230"/>
        <v>0</v>
      </c>
      <c r="AW223" s="469">
        <f t="shared" si="230"/>
        <v>0</v>
      </c>
      <c r="AX223" s="469">
        <f t="shared" si="230"/>
        <v>0</v>
      </c>
      <c r="AY223" s="469">
        <f t="shared" si="230"/>
        <v>0</v>
      </c>
      <c r="AZ223" s="469">
        <f t="shared" si="230"/>
        <v>0</v>
      </c>
      <c r="BA223" s="469">
        <f t="shared" si="230"/>
        <v>0</v>
      </c>
      <c r="BB223" s="300"/>
      <c r="BC223" s="300"/>
      <c r="BD223" s="300"/>
      <c r="BE223" s="300"/>
      <c r="BF223" s="300"/>
      <c r="BG223" s="300"/>
      <c r="BH223" s="300"/>
      <c r="BI223" s="300"/>
      <c r="BJ223" s="300"/>
      <c r="BK223" s="300"/>
      <c r="BL223" s="300"/>
    </row>
    <row r="224" ht="1.5" customHeight="1">
      <c r="A224" s="405"/>
      <c r="B224" s="252"/>
      <c r="C224" s="406"/>
      <c r="D224" s="406"/>
      <c r="E224" s="407"/>
      <c r="F224" s="406"/>
      <c r="G224" s="406"/>
      <c r="H224" s="406"/>
      <c r="I224" s="408"/>
      <c r="J224" s="406"/>
      <c r="K224" s="406"/>
      <c r="L224" s="408"/>
      <c r="M224" s="451"/>
      <c r="N224" s="408"/>
      <c r="O224" s="408"/>
      <c r="P224" s="408"/>
      <c r="Q224" s="408"/>
      <c r="R224" s="408"/>
      <c r="S224" s="408"/>
      <c r="T224" s="408"/>
      <c r="U224" s="408"/>
      <c r="V224" s="408"/>
      <c r="W224" s="408"/>
      <c r="X224" s="408"/>
      <c r="Y224" s="408"/>
      <c r="Z224" s="529"/>
      <c r="AA224" s="529"/>
      <c r="AB224" s="529"/>
      <c r="AC224" s="443"/>
      <c r="AD224" s="443"/>
      <c r="AE224" s="461"/>
      <c r="AF224" s="429"/>
      <c r="AG224" s="429"/>
      <c r="AH224" s="428"/>
      <c r="AI224" s="429"/>
      <c r="AJ224" s="429"/>
      <c r="AK224" s="461"/>
      <c r="AL224" s="408"/>
      <c r="AM224" s="469">
        <f t="shared" ref="AM224:BA224" si="231">$I224*N224</f>
        <v>0</v>
      </c>
      <c r="AN224" s="469">
        <f t="shared" si="231"/>
        <v>0</v>
      </c>
      <c r="AO224" s="469">
        <f t="shared" si="231"/>
        <v>0</v>
      </c>
      <c r="AP224" s="469">
        <f t="shared" si="231"/>
        <v>0</v>
      </c>
      <c r="AQ224" s="469">
        <f t="shared" si="231"/>
        <v>0</v>
      </c>
      <c r="AR224" s="469">
        <f t="shared" si="231"/>
        <v>0</v>
      </c>
      <c r="AS224" s="469">
        <f t="shared" si="231"/>
        <v>0</v>
      </c>
      <c r="AT224" s="469">
        <f t="shared" si="231"/>
        <v>0</v>
      </c>
      <c r="AU224" s="469">
        <f t="shared" si="231"/>
        <v>0</v>
      </c>
      <c r="AV224" s="469">
        <f t="shared" si="231"/>
        <v>0</v>
      </c>
      <c r="AW224" s="469">
        <f t="shared" si="231"/>
        <v>0</v>
      </c>
      <c r="AX224" s="469">
        <f t="shared" si="231"/>
        <v>0</v>
      </c>
      <c r="AY224" s="469">
        <f t="shared" si="231"/>
        <v>0</v>
      </c>
      <c r="AZ224" s="469">
        <f t="shared" si="231"/>
        <v>0</v>
      </c>
      <c r="BA224" s="469">
        <f t="shared" si="231"/>
        <v>0</v>
      </c>
      <c r="BB224" s="443"/>
      <c r="BC224" s="443"/>
      <c r="BD224" s="443"/>
      <c r="BE224" s="443"/>
      <c r="BF224" s="443"/>
      <c r="BG224" s="443"/>
      <c r="BH224" s="443"/>
      <c r="BI224" s="443"/>
      <c r="BJ224" s="443"/>
      <c r="BK224" s="443"/>
      <c r="BL224" s="443"/>
    </row>
    <row r="225" ht="16.5" hidden="1" customHeight="1">
      <c r="A225" s="655"/>
      <c r="B225" s="656"/>
      <c r="C225" s="656"/>
      <c r="D225" s="657"/>
      <c r="E225" s="658" t="s">
        <v>550</v>
      </c>
      <c r="F225" s="659"/>
      <c r="G225" s="659"/>
      <c r="H225" s="659"/>
      <c r="I225" s="660"/>
      <c r="J225" s="674" t="s">
        <v>173</v>
      </c>
      <c r="K225" s="298"/>
      <c r="L225" s="299"/>
      <c r="M225" s="675"/>
      <c r="N225" s="300"/>
      <c r="O225" s="300"/>
      <c r="P225" s="300"/>
      <c r="Q225" s="300"/>
      <c r="R225" s="300"/>
      <c r="S225" s="300"/>
      <c r="T225" s="300"/>
      <c r="U225" s="300"/>
      <c r="V225" s="300"/>
      <c r="W225" s="300"/>
      <c r="X225" s="300"/>
      <c r="Y225" s="300"/>
      <c r="Z225" s="300"/>
      <c r="AA225" s="300"/>
      <c r="AB225" s="300"/>
      <c r="AC225" s="300"/>
      <c r="AD225" s="300"/>
      <c r="AE225" s="300"/>
      <c r="AF225" s="300"/>
      <c r="AG225" s="300"/>
      <c r="AH225" s="676"/>
      <c r="AI225" s="300"/>
      <c r="AJ225" s="300"/>
      <c r="AK225" s="300"/>
      <c r="AL225" s="300"/>
      <c r="AM225" s="469"/>
      <c r="AN225" s="469"/>
      <c r="AO225" s="469"/>
      <c r="AP225" s="469"/>
      <c r="AQ225" s="469"/>
      <c r="AR225" s="469"/>
      <c r="AS225" s="469"/>
      <c r="AT225" s="469"/>
      <c r="AU225" s="469"/>
      <c r="AV225" s="469"/>
      <c r="AW225" s="469"/>
      <c r="AX225" s="469"/>
      <c r="AY225" s="469"/>
      <c r="AZ225" s="469"/>
      <c r="BA225" s="469"/>
      <c r="BB225" s="300"/>
      <c r="BC225" s="300"/>
      <c r="BD225" s="300"/>
      <c r="BE225" s="300"/>
      <c r="BF225" s="300"/>
      <c r="BG225" s="300"/>
      <c r="BH225" s="300"/>
      <c r="BI225" s="300"/>
      <c r="BJ225" s="300"/>
      <c r="BK225" s="300"/>
      <c r="BL225" s="549"/>
    </row>
    <row r="226" ht="12.75" hidden="1" customHeight="1">
      <c r="A226" s="677"/>
      <c r="B226" s="678"/>
      <c r="C226" s="378" t="s">
        <v>170</v>
      </c>
      <c r="D226" s="679" t="s">
        <v>171</v>
      </c>
      <c r="E226" s="680" t="s">
        <v>551</v>
      </c>
      <c r="F226" s="365"/>
      <c r="G226" s="365" t="s">
        <v>170</v>
      </c>
      <c r="H226" s="567"/>
      <c r="I226" s="567"/>
      <c r="J226" s="567">
        <v>12.0</v>
      </c>
      <c r="K226" s="681"/>
      <c r="L226" s="682">
        <v>75.0</v>
      </c>
      <c r="M226" s="683">
        <v>75.0</v>
      </c>
      <c r="N226" s="684" t="s">
        <v>552</v>
      </c>
      <c r="O226" s="299"/>
      <c r="P226" s="300"/>
      <c r="Q226" s="300"/>
      <c r="R226" s="300"/>
      <c r="S226" s="300"/>
      <c r="T226" s="300"/>
      <c r="U226" s="300"/>
      <c r="V226" s="300"/>
      <c r="W226" s="300"/>
      <c r="X226" s="300"/>
      <c r="Y226" s="300"/>
      <c r="Z226" s="300"/>
      <c r="AA226" s="300"/>
      <c r="AB226" s="300"/>
      <c r="AC226" s="300"/>
      <c r="AD226" s="300"/>
      <c r="AE226" s="300"/>
      <c r="AF226" s="300"/>
      <c r="AG226" s="300"/>
      <c r="AH226" s="676"/>
      <c r="AI226" s="300"/>
      <c r="AJ226" s="300"/>
      <c r="AK226" s="300"/>
      <c r="AL226" s="300"/>
      <c r="AM226" s="469"/>
      <c r="AN226" s="469"/>
      <c r="AO226" s="469"/>
      <c r="AP226" s="469"/>
      <c r="AQ226" s="469"/>
      <c r="AR226" s="469"/>
      <c r="AS226" s="469"/>
      <c r="AT226" s="469"/>
      <c r="AU226" s="469"/>
      <c r="AV226" s="469"/>
      <c r="AW226" s="469"/>
      <c r="AX226" s="469"/>
      <c r="AY226" s="469"/>
      <c r="AZ226" s="469"/>
      <c r="BA226" s="469"/>
      <c r="BB226" s="300"/>
      <c r="BC226" s="300"/>
      <c r="BD226" s="300"/>
      <c r="BE226" s="300"/>
      <c r="BF226" s="300"/>
      <c r="BG226" s="300"/>
      <c r="BH226" s="300"/>
      <c r="BI226" s="300"/>
      <c r="BJ226" s="300"/>
      <c r="BK226" s="300"/>
      <c r="BL226" s="685"/>
    </row>
    <row r="227" ht="15.0" customHeight="1">
      <c r="A227" s="405"/>
      <c r="B227" s="252"/>
      <c r="C227" s="406"/>
      <c r="D227" s="406"/>
      <c r="E227" s="407"/>
      <c r="F227" s="406"/>
      <c r="G227" s="406"/>
      <c r="H227" s="406"/>
      <c r="I227" s="408"/>
      <c r="J227" s="406"/>
      <c r="K227" s="406"/>
      <c r="L227" s="408"/>
      <c r="M227" s="451"/>
      <c r="N227" s="470" t="s">
        <v>159</v>
      </c>
      <c r="O227" s="298"/>
      <c r="P227" s="298"/>
      <c r="Q227" s="298"/>
      <c r="R227" s="298"/>
      <c r="S227" s="298"/>
      <c r="T227" s="298"/>
      <c r="U227" s="298"/>
      <c r="V227" s="298"/>
      <c r="W227" s="298"/>
      <c r="X227" s="298"/>
      <c r="Y227" s="299"/>
      <c r="Z227" s="529"/>
      <c r="AA227" s="529"/>
      <c r="AB227" s="529"/>
      <c r="AC227" s="443"/>
      <c r="AD227" s="443"/>
      <c r="AE227" s="461"/>
      <c r="AF227" s="429"/>
      <c r="AG227" s="429"/>
      <c r="AH227" s="428"/>
      <c r="AI227" s="429"/>
      <c r="AJ227" s="429"/>
      <c r="AK227" s="461"/>
      <c r="AL227" s="408"/>
      <c r="AM227" s="469"/>
      <c r="AN227" s="469"/>
      <c r="AO227" s="469"/>
      <c r="AP227" s="469"/>
      <c r="AQ227" s="469"/>
      <c r="AR227" s="469"/>
      <c r="AS227" s="469"/>
      <c r="AT227" s="469"/>
      <c r="AU227" s="469"/>
      <c r="AV227" s="469"/>
      <c r="AW227" s="469"/>
      <c r="AX227" s="469"/>
      <c r="AY227" s="469"/>
      <c r="AZ227" s="469"/>
      <c r="BA227" s="469"/>
      <c r="BB227" s="443"/>
      <c r="BC227" s="443"/>
      <c r="BD227" s="443"/>
      <c r="BE227" s="443"/>
      <c r="BF227" s="443"/>
      <c r="BG227" s="443"/>
      <c r="BH227" s="443"/>
      <c r="BI227" s="443"/>
      <c r="BJ227" s="443"/>
      <c r="BK227" s="443"/>
      <c r="BL227" s="443"/>
    </row>
    <row r="228" ht="24.75" customHeight="1">
      <c r="A228" s="462"/>
      <c r="B228" s="463" t="s">
        <v>574</v>
      </c>
      <c r="C228" s="464"/>
      <c r="D228" s="464"/>
      <c r="E228" s="464"/>
      <c r="F228" s="464"/>
      <c r="G228" s="464"/>
      <c r="H228" s="464"/>
      <c r="I228" s="464"/>
      <c r="J228" s="464"/>
      <c r="K228" s="464"/>
      <c r="L228" s="464"/>
      <c r="M228" s="465"/>
      <c r="N228" s="58" t="s">
        <v>30</v>
      </c>
      <c r="O228" s="59" t="s">
        <v>31</v>
      </c>
      <c r="P228" s="60" t="s">
        <v>32</v>
      </c>
      <c r="Q228" s="61" t="s">
        <v>33</v>
      </c>
      <c r="R228" s="62" t="s">
        <v>34</v>
      </c>
      <c r="S228" s="63" t="s">
        <v>35</v>
      </c>
      <c r="T228" s="64" t="s">
        <v>36</v>
      </c>
      <c r="U228" s="65" t="s">
        <v>37</v>
      </c>
      <c r="V228" s="66" t="s">
        <v>38</v>
      </c>
      <c r="W228" s="67" t="s">
        <v>39</v>
      </c>
      <c r="X228" s="68" t="s">
        <v>40</v>
      </c>
      <c r="Y228" s="69" t="s">
        <v>41</v>
      </c>
      <c r="Z228" s="529"/>
      <c r="AA228" s="529"/>
      <c r="AB228" s="529"/>
      <c r="AC228" s="686" t="s">
        <v>575</v>
      </c>
      <c r="AD228" s="443"/>
      <c r="AE228" s="461"/>
      <c r="AF228" s="455"/>
      <c r="AG228" s="455"/>
      <c r="AH228" s="456"/>
      <c r="AI228" s="457"/>
      <c r="AJ228" s="467"/>
      <c r="AK228" s="467"/>
      <c r="AL228" s="468"/>
      <c r="AM228" s="469"/>
      <c r="AN228" s="469"/>
      <c r="AO228" s="469"/>
      <c r="AP228" s="469"/>
      <c r="AQ228" s="469"/>
      <c r="AR228" s="469"/>
      <c r="AS228" s="469"/>
      <c r="AT228" s="469"/>
      <c r="AU228" s="469"/>
      <c r="AV228" s="469"/>
      <c r="AW228" s="469"/>
      <c r="AX228" s="469"/>
      <c r="AY228" s="469"/>
      <c r="AZ228" s="469"/>
      <c r="BA228" s="469"/>
      <c r="BB228" s="362"/>
      <c r="BC228" s="362"/>
      <c r="BD228" s="362"/>
      <c r="BE228" s="362"/>
      <c r="BF228" s="362"/>
      <c r="BG228" s="362"/>
      <c r="BH228" s="362"/>
      <c r="BI228" s="362"/>
      <c r="BJ228" s="362"/>
      <c r="BK228" s="362"/>
      <c r="BL228" s="362"/>
    </row>
    <row r="229" ht="22.5" customHeight="1">
      <c r="A229" s="462"/>
      <c r="B229" s="470" t="s">
        <v>159</v>
      </c>
      <c r="C229" s="298"/>
      <c r="D229" s="298"/>
      <c r="E229" s="298"/>
      <c r="F229" s="298"/>
      <c r="G229" s="298"/>
      <c r="H229" s="298"/>
      <c r="I229" s="298"/>
      <c r="J229" s="298"/>
      <c r="K229" s="298"/>
      <c r="L229" s="298"/>
      <c r="M229" s="299"/>
      <c r="N229" s="58" t="s">
        <v>45</v>
      </c>
      <c r="O229" s="59" t="s">
        <v>46</v>
      </c>
      <c r="P229" s="60" t="s">
        <v>47</v>
      </c>
      <c r="Q229" s="61" t="s">
        <v>48</v>
      </c>
      <c r="R229" s="62" t="s">
        <v>49</v>
      </c>
      <c r="S229" s="63" t="s">
        <v>50</v>
      </c>
      <c r="T229" s="83" t="s">
        <v>51</v>
      </c>
      <c r="U229" s="65" t="s">
        <v>52</v>
      </c>
      <c r="V229" s="66" t="s">
        <v>53</v>
      </c>
      <c r="W229" s="67" t="s">
        <v>54</v>
      </c>
      <c r="X229" s="68" t="s">
        <v>55</v>
      </c>
      <c r="Y229" s="69" t="s">
        <v>56</v>
      </c>
      <c r="Z229" s="529"/>
      <c r="AA229" s="529"/>
      <c r="AB229" s="529"/>
      <c r="AC229" s="443"/>
      <c r="AD229" s="443"/>
      <c r="AE229" s="472" t="s">
        <v>224</v>
      </c>
      <c r="AF229" s="473" t="s">
        <v>142</v>
      </c>
      <c r="AG229" s="473" t="s">
        <v>142</v>
      </c>
      <c r="AH229" s="474" t="s">
        <v>24</v>
      </c>
      <c r="AI229" s="475"/>
      <c r="AJ229" s="476" t="s">
        <v>220</v>
      </c>
      <c r="AK229" s="476" t="s">
        <v>222</v>
      </c>
      <c r="AL229" s="468"/>
      <c r="AM229" s="469"/>
      <c r="AN229" s="469"/>
      <c r="AO229" s="469"/>
      <c r="AP229" s="469"/>
      <c r="AQ229" s="469"/>
      <c r="AR229" s="469"/>
      <c r="AS229" s="469"/>
      <c r="AT229" s="469"/>
      <c r="AU229" s="469"/>
      <c r="AV229" s="469"/>
      <c r="AW229" s="469"/>
      <c r="AX229" s="469"/>
      <c r="AY229" s="469"/>
      <c r="AZ229" s="469"/>
      <c r="BA229" s="469"/>
      <c r="BB229" s="362"/>
      <c r="BC229" s="362"/>
      <c r="BD229" s="362"/>
      <c r="BE229" s="362"/>
      <c r="BF229" s="362"/>
      <c r="BG229" s="362"/>
      <c r="BH229" s="362"/>
      <c r="BI229" s="362"/>
      <c r="BJ229" s="362"/>
      <c r="BK229" s="362"/>
      <c r="BL229" s="362"/>
    </row>
    <row r="230" ht="27.75" customHeight="1">
      <c r="A230" s="462"/>
      <c r="B230" s="612"/>
      <c r="C230" s="613" t="s">
        <v>576</v>
      </c>
      <c r="D230" s="647" t="s">
        <v>144</v>
      </c>
      <c r="E230" s="615" t="s">
        <v>577</v>
      </c>
      <c r="F230" s="616"/>
      <c r="G230" s="616"/>
      <c r="H230" s="617"/>
      <c r="I230" s="618">
        <v>19.0</v>
      </c>
      <c r="J230" s="614" t="s">
        <v>146</v>
      </c>
      <c r="K230" s="619" t="s">
        <v>318</v>
      </c>
      <c r="L230" s="617"/>
      <c r="M230" s="620">
        <v>4167.79</v>
      </c>
      <c r="N230" s="687"/>
      <c r="O230" s="622"/>
      <c r="P230" s="623"/>
      <c r="Q230" s="624"/>
      <c r="R230" s="625"/>
      <c r="S230" s="626"/>
      <c r="T230" s="526"/>
      <c r="U230" s="627"/>
      <c r="V230" s="628"/>
      <c r="W230" s="629"/>
      <c r="X230" s="630"/>
      <c r="Y230" s="631"/>
      <c r="Z230" s="632"/>
      <c r="AA230" s="632"/>
      <c r="AB230" s="632"/>
      <c r="AC230" s="633"/>
      <c r="AD230" s="633"/>
      <c r="AE230" s="541" t="s">
        <v>227</v>
      </c>
      <c r="AF230" s="635">
        <f t="shared" ref="AF230:AF249" si="233">SUM(N230:AB230)</f>
        <v>0</v>
      </c>
      <c r="AG230" s="635">
        <f>AF230*I230</f>
        <v>0</v>
      </c>
      <c r="AH230" s="636">
        <f t="shared" ref="AH230:AH249" si="234">SUM(N230:AB230)*M230</f>
        <v>0</v>
      </c>
      <c r="AI230" s="637"/>
      <c r="AJ230" s="638"/>
      <c r="AK230" s="638">
        <f t="shared" ref="AK230:AK249" si="235">AJ230*AG230</f>
        <v>0</v>
      </c>
      <c r="AL230" s="515"/>
      <c r="AM230" s="469">
        <f t="shared" ref="AM230:BA230" si="232">$I230*N230</f>
        <v>0</v>
      </c>
      <c r="AN230" s="469">
        <f t="shared" si="232"/>
        <v>0</v>
      </c>
      <c r="AO230" s="469">
        <f t="shared" si="232"/>
        <v>0</v>
      </c>
      <c r="AP230" s="469">
        <f t="shared" si="232"/>
        <v>0</v>
      </c>
      <c r="AQ230" s="469">
        <f t="shared" si="232"/>
        <v>0</v>
      </c>
      <c r="AR230" s="469">
        <f t="shared" si="232"/>
        <v>0</v>
      </c>
      <c r="AS230" s="469">
        <f t="shared" si="232"/>
        <v>0</v>
      </c>
      <c r="AT230" s="469">
        <f t="shared" si="232"/>
        <v>0</v>
      </c>
      <c r="AU230" s="469">
        <f t="shared" si="232"/>
        <v>0</v>
      </c>
      <c r="AV230" s="469">
        <f t="shared" si="232"/>
        <v>0</v>
      </c>
      <c r="AW230" s="469">
        <f t="shared" si="232"/>
        <v>0</v>
      </c>
      <c r="AX230" s="469">
        <f t="shared" si="232"/>
        <v>0</v>
      </c>
      <c r="AY230" s="469">
        <f t="shared" si="232"/>
        <v>0</v>
      </c>
      <c r="AZ230" s="469">
        <f t="shared" si="232"/>
        <v>0</v>
      </c>
      <c r="BA230" s="469">
        <f t="shared" si="232"/>
        <v>0</v>
      </c>
      <c r="BB230" s="362"/>
      <c r="BC230" s="362"/>
      <c r="BD230" s="362"/>
      <c r="BE230" s="362"/>
      <c r="BF230" s="362"/>
      <c r="BG230" s="362"/>
      <c r="BH230" s="362"/>
      <c r="BI230" s="362"/>
      <c r="BJ230" s="362"/>
      <c r="BK230" s="362"/>
      <c r="BL230" s="362"/>
    </row>
    <row r="231" ht="12.0" customHeight="1">
      <c r="A231" s="462"/>
      <c r="B231" s="688" t="s">
        <v>578</v>
      </c>
      <c r="C231" s="688" t="s">
        <v>579</v>
      </c>
      <c r="D231" s="550" t="s">
        <v>144</v>
      </c>
      <c r="E231" s="552"/>
      <c r="F231" s="552"/>
      <c r="G231" s="689" t="s">
        <v>580</v>
      </c>
      <c r="H231" s="690" t="s">
        <v>251</v>
      </c>
      <c r="I231" s="554">
        <v>1.0</v>
      </c>
      <c r="J231" s="516" t="s">
        <v>146</v>
      </c>
      <c r="K231" s="691"/>
      <c r="L231" s="554">
        <v>40.0</v>
      </c>
      <c r="M231" s="692">
        <v>184.37</v>
      </c>
      <c r="N231" s="693"/>
      <c r="O231" s="694"/>
      <c r="P231" s="487"/>
      <c r="Q231" s="488"/>
      <c r="R231" s="489"/>
      <c r="S231" s="490"/>
      <c r="T231" s="526"/>
      <c r="U231" s="492"/>
      <c r="V231" s="493"/>
      <c r="W231" s="494"/>
      <c r="X231" s="495"/>
      <c r="Y231" s="496"/>
      <c r="Z231" s="529"/>
      <c r="AA231" s="529"/>
      <c r="AB231" s="529"/>
      <c r="AC231" s="443"/>
      <c r="AD231" s="443"/>
      <c r="AE231" s="541" t="s">
        <v>227</v>
      </c>
      <c r="AF231" s="542">
        <f t="shared" si="233"/>
        <v>0</v>
      </c>
      <c r="AG231" s="542">
        <f t="shared" ref="AG231:AG238" si="237">AF231*I232</f>
        <v>0</v>
      </c>
      <c r="AH231" s="543">
        <f t="shared" si="234"/>
        <v>0</v>
      </c>
      <c r="AI231" s="503"/>
      <c r="AJ231" s="458"/>
      <c r="AK231" s="638">
        <f t="shared" si="235"/>
        <v>0</v>
      </c>
      <c r="AL231" s="515"/>
      <c r="AM231" s="469">
        <f t="shared" ref="AM231:BA231" si="236">$I231*N231</f>
        <v>0</v>
      </c>
      <c r="AN231" s="469">
        <f t="shared" si="236"/>
        <v>0</v>
      </c>
      <c r="AO231" s="469">
        <f t="shared" si="236"/>
        <v>0</v>
      </c>
      <c r="AP231" s="469">
        <f t="shared" si="236"/>
        <v>0</v>
      </c>
      <c r="AQ231" s="469">
        <f t="shared" si="236"/>
        <v>0</v>
      </c>
      <c r="AR231" s="469">
        <f t="shared" si="236"/>
        <v>0</v>
      </c>
      <c r="AS231" s="469">
        <f t="shared" si="236"/>
        <v>0</v>
      </c>
      <c r="AT231" s="469">
        <f t="shared" si="236"/>
        <v>0</v>
      </c>
      <c r="AU231" s="469">
        <f t="shared" si="236"/>
        <v>0</v>
      </c>
      <c r="AV231" s="469">
        <f t="shared" si="236"/>
        <v>0</v>
      </c>
      <c r="AW231" s="469">
        <f t="shared" si="236"/>
        <v>0</v>
      </c>
      <c r="AX231" s="469">
        <f t="shared" si="236"/>
        <v>0</v>
      </c>
      <c r="AY231" s="469">
        <f t="shared" si="236"/>
        <v>0</v>
      </c>
      <c r="AZ231" s="469">
        <f t="shared" si="236"/>
        <v>0</v>
      </c>
      <c r="BA231" s="469">
        <f t="shared" si="236"/>
        <v>0</v>
      </c>
      <c r="BB231" s="362"/>
      <c r="BC231" s="362"/>
      <c r="BD231" s="362"/>
      <c r="BE231" s="362"/>
      <c r="BF231" s="362"/>
      <c r="BG231" s="362"/>
      <c r="BH231" s="362"/>
      <c r="BI231" s="362"/>
      <c r="BJ231" s="362"/>
      <c r="BK231" s="362"/>
      <c r="BL231" s="362"/>
    </row>
    <row r="232" ht="12.0" customHeight="1">
      <c r="A232" s="462"/>
      <c r="B232" s="688" t="s">
        <v>579</v>
      </c>
      <c r="C232" s="688" t="s">
        <v>581</v>
      </c>
      <c r="D232" s="550" t="s">
        <v>144</v>
      </c>
      <c r="E232" s="552"/>
      <c r="F232" s="552"/>
      <c r="G232" s="689" t="s">
        <v>582</v>
      </c>
      <c r="H232" s="690" t="s">
        <v>251</v>
      </c>
      <c r="I232" s="554">
        <v>1.0</v>
      </c>
      <c r="J232" s="516" t="s">
        <v>146</v>
      </c>
      <c r="K232" s="691"/>
      <c r="L232" s="554">
        <v>40.0</v>
      </c>
      <c r="M232" s="692">
        <v>184.37</v>
      </c>
      <c r="N232" s="693"/>
      <c r="O232" s="694"/>
      <c r="P232" s="487"/>
      <c r="Q232" s="488"/>
      <c r="R232" s="489"/>
      <c r="S232" s="490"/>
      <c r="T232" s="526"/>
      <c r="U232" s="492"/>
      <c r="V232" s="493"/>
      <c r="W232" s="494"/>
      <c r="X232" s="495"/>
      <c r="Y232" s="496"/>
      <c r="Z232" s="529"/>
      <c r="AA232" s="529"/>
      <c r="AB232" s="529"/>
      <c r="AC232" s="443"/>
      <c r="AD232" s="443"/>
      <c r="AE232" s="541" t="s">
        <v>227</v>
      </c>
      <c r="AF232" s="542">
        <f t="shared" si="233"/>
        <v>0</v>
      </c>
      <c r="AG232" s="542">
        <f t="shared" si="237"/>
        <v>0</v>
      </c>
      <c r="AH232" s="543">
        <f t="shared" si="234"/>
        <v>0</v>
      </c>
      <c r="AI232" s="503"/>
      <c r="AJ232" s="458"/>
      <c r="AK232" s="638">
        <f t="shared" si="235"/>
        <v>0</v>
      </c>
      <c r="AL232" s="515"/>
      <c r="AM232" s="469">
        <f t="shared" ref="AM232:BA232" si="238">$I232*N232</f>
        <v>0</v>
      </c>
      <c r="AN232" s="469">
        <f t="shared" si="238"/>
        <v>0</v>
      </c>
      <c r="AO232" s="469">
        <f t="shared" si="238"/>
        <v>0</v>
      </c>
      <c r="AP232" s="469">
        <f t="shared" si="238"/>
        <v>0</v>
      </c>
      <c r="AQ232" s="469">
        <f t="shared" si="238"/>
        <v>0</v>
      </c>
      <c r="AR232" s="469">
        <f t="shared" si="238"/>
        <v>0</v>
      </c>
      <c r="AS232" s="469">
        <f t="shared" si="238"/>
        <v>0</v>
      </c>
      <c r="AT232" s="469">
        <f t="shared" si="238"/>
        <v>0</v>
      </c>
      <c r="AU232" s="469">
        <f t="shared" si="238"/>
        <v>0</v>
      </c>
      <c r="AV232" s="469">
        <f t="shared" si="238"/>
        <v>0</v>
      </c>
      <c r="AW232" s="469">
        <f t="shared" si="238"/>
        <v>0</v>
      </c>
      <c r="AX232" s="469">
        <f t="shared" si="238"/>
        <v>0</v>
      </c>
      <c r="AY232" s="469">
        <f t="shared" si="238"/>
        <v>0</v>
      </c>
      <c r="AZ232" s="469">
        <f t="shared" si="238"/>
        <v>0</v>
      </c>
      <c r="BA232" s="469">
        <f t="shared" si="238"/>
        <v>0</v>
      </c>
      <c r="BB232" s="362"/>
      <c r="BC232" s="362"/>
      <c r="BD232" s="362"/>
      <c r="BE232" s="362"/>
      <c r="BF232" s="362"/>
      <c r="BG232" s="362"/>
      <c r="BH232" s="362"/>
      <c r="BI232" s="362"/>
      <c r="BJ232" s="362"/>
      <c r="BK232" s="362"/>
      <c r="BL232" s="362"/>
    </row>
    <row r="233" ht="12.0" customHeight="1">
      <c r="A233" s="462"/>
      <c r="B233" s="688" t="s">
        <v>581</v>
      </c>
      <c r="C233" s="688" t="s">
        <v>583</v>
      </c>
      <c r="D233" s="550" t="s">
        <v>144</v>
      </c>
      <c r="E233" s="552"/>
      <c r="F233" s="552"/>
      <c r="G233" s="689" t="s">
        <v>584</v>
      </c>
      <c r="H233" s="690" t="s">
        <v>251</v>
      </c>
      <c r="I233" s="554">
        <v>1.0</v>
      </c>
      <c r="J233" s="516" t="s">
        <v>146</v>
      </c>
      <c r="K233" s="691"/>
      <c r="L233" s="554">
        <v>40.0</v>
      </c>
      <c r="M233" s="692">
        <v>184.37</v>
      </c>
      <c r="N233" s="693"/>
      <c r="O233" s="694"/>
      <c r="P233" s="487"/>
      <c r="Q233" s="488"/>
      <c r="R233" s="489"/>
      <c r="S233" s="490"/>
      <c r="T233" s="526"/>
      <c r="U233" s="492"/>
      <c r="V233" s="493"/>
      <c r="W233" s="494"/>
      <c r="X233" s="495"/>
      <c r="Y233" s="496"/>
      <c r="Z233" s="529"/>
      <c r="AA233" s="529"/>
      <c r="AB233" s="529"/>
      <c r="AC233" s="443"/>
      <c r="AD233" s="443"/>
      <c r="AE233" s="541" t="s">
        <v>227</v>
      </c>
      <c r="AF233" s="542">
        <f t="shared" si="233"/>
        <v>0</v>
      </c>
      <c r="AG233" s="542">
        <f t="shared" si="237"/>
        <v>0</v>
      </c>
      <c r="AH233" s="543">
        <f t="shared" si="234"/>
        <v>0</v>
      </c>
      <c r="AI233" s="503"/>
      <c r="AJ233" s="458"/>
      <c r="AK233" s="638">
        <f t="shared" si="235"/>
        <v>0</v>
      </c>
      <c r="AL233" s="515"/>
      <c r="AM233" s="469">
        <f t="shared" ref="AM233:BA233" si="239">$I233*N233</f>
        <v>0</v>
      </c>
      <c r="AN233" s="469">
        <f t="shared" si="239"/>
        <v>0</v>
      </c>
      <c r="AO233" s="469">
        <f t="shared" si="239"/>
        <v>0</v>
      </c>
      <c r="AP233" s="469">
        <f t="shared" si="239"/>
        <v>0</v>
      </c>
      <c r="AQ233" s="469">
        <f t="shared" si="239"/>
        <v>0</v>
      </c>
      <c r="AR233" s="469">
        <f t="shared" si="239"/>
        <v>0</v>
      </c>
      <c r="AS233" s="469">
        <f t="shared" si="239"/>
        <v>0</v>
      </c>
      <c r="AT233" s="469">
        <f t="shared" si="239"/>
        <v>0</v>
      </c>
      <c r="AU233" s="469">
        <f t="shared" si="239"/>
        <v>0</v>
      </c>
      <c r="AV233" s="469">
        <f t="shared" si="239"/>
        <v>0</v>
      </c>
      <c r="AW233" s="469">
        <f t="shared" si="239"/>
        <v>0</v>
      </c>
      <c r="AX233" s="469">
        <f t="shared" si="239"/>
        <v>0</v>
      </c>
      <c r="AY233" s="469">
        <f t="shared" si="239"/>
        <v>0</v>
      </c>
      <c r="AZ233" s="469">
        <f t="shared" si="239"/>
        <v>0</v>
      </c>
      <c r="BA233" s="469">
        <f t="shared" si="239"/>
        <v>0</v>
      </c>
      <c r="BB233" s="362"/>
      <c r="BC233" s="362"/>
      <c r="BD233" s="362"/>
      <c r="BE233" s="362"/>
      <c r="BF233" s="362"/>
      <c r="BG233" s="362"/>
      <c r="BH233" s="362"/>
      <c r="BI233" s="362"/>
      <c r="BJ233" s="362"/>
      <c r="BK233" s="362"/>
      <c r="BL233" s="362"/>
    </row>
    <row r="234" ht="12.0" customHeight="1">
      <c r="A234" s="462"/>
      <c r="B234" s="688" t="s">
        <v>583</v>
      </c>
      <c r="C234" s="688" t="s">
        <v>585</v>
      </c>
      <c r="D234" s="550" t="s">
        <v>144</v>
      </c>
      <c r="E234" s="552"/>
      <c r="F234" s="552"/>
      <c r="G234" s="689" t="s">
        <v>586</v>
      </c>
      <c r="H234" s="690" t="s">
        <v>251</v>
      </c>
      <c r="I234" s="554">
        <v>1.0</v>
      </c>
      <c r="J234" s="516" t="s">
        <v>146</v>
      </c>
      <c r="K234" s="691"/>
      <c r="L234" s="554">
        <v>40.0</v>
      </c>
      <c r="M234" s="692">
        <v>184.37</v>
      </c>
      <c r="N234" s="693"/>
      <c r="O234" s="694"/>
      <c r="P234" s="487"/>
      <c r="Q234" s="488"/>
      <c r="R234" s="489"/>
      <c r="S234" s="490"/>
      <c r="T234" s="526"/>
      <c r="U234" s="492"/>
      <c r="V234" s="493"/>
      <c r="W234" s="494"/>
      <c r="X234" s="495"/>
      <c r="Y234" s="496"/>
      <c r="Z234" s="529"/>
      <c r="AA234" s="529"/>
      <c r="AB234" s="529"/>
      <c r="AC234" s="443"/>
      <c r="AD234" s="443"/>
      <c r="AE234" s="541" t="s">
        <v>227</v>
      </c>
      <c r="AF234" s="542">
        <f t="shared" si="233"/>
        <v>0</v>
      </c>
      <c r="AG234" s="542">
        <f t="shared" si="237"/>
        <v>0</v>
      </c>
      <c r="AH234" s="543">
        <f t="shared" si="234"/>
        <v>0</v>
      </c>
      <c r="AI234" s="503"/>
      <c r="AJ234" s="458"/>
      <c r="AK234" s="638">
        <f t="shared" si="235"/>
        <v>0</v>
      </c>
      <c r="AL234" s="515"/>
      <c r="AM234" s="469">
        <f t="shared" ref="AM234:BA234" si="240">$I234*N234</f>
        <v>0</v>
      </c>
      <c r="AN234" s="469">
        <f t="shared" si="240"/>
        <v>0</v>
      </c>
      <c r="AO234" s="469">
        <f t="shared" si="240"/>
        <v>0</v>
      </c>
      <c r="AP234" s="469">
        <f t="shared" si="240"/>
        <v>0</v>
      </c>
      <c r="AQ234" s="469">
        <f t="shared" si="240"/>
        <v>0</v>
      </c>
      <c r="AR234" s="469">
        <f t="shared" si="240"/>
        <v>0</v>
      </c>
      <c r="AS234" s="469">
        <f t="shared" si="240"/>
        <v>0</v>
      </c>
      <c r="AT234" s="469">
        <f t="shared" si="240"/>
        <v>0</v>
      </c>
      <c r="AU234" s="469">
        <f t="shared" si="240"/>
        <v>0</v>
      </c>
      <c r="AV234" s="469">
        <f t="shared" si="240"/>
        <v>0</v>
      </c>
      <c r="AW234" s="469">
        <f t="shared" si="240"/>
        <v>0</v>
      </c>
      <c r="AX234" s="469">
        <f t="shared" si="240"/>
        <v>0</v>
      </c>
      <c r="AY234" s="469">
        <f t="shared" si="240"/>
        <v>0</v>
      </c>
      <c r="AZ234" s="469">
        <f t="shared" si="240"/>
        <v>0</v>
      </c>
      <c r="BA234" s="469">
        <f t="shared" si="240"/>
        <v>0</v>
      </c>
      <c r="BB234" s="362"/>
      <c r="BC234" s="362"/>
      <c r="BD234" s="362"/>
      <c r="BE234" s="362"/>
      <c r="BF234" s="362"/>
      <c r="BG234" s="362"/>
      <c r="BH234" s="362"/>
      <c r="BI234" s="362"/>
      <c r="BJ234" s="362"/>
      <c r="BK234" s="362"/>
      <c r="BL234" s="362"/>
    </row>
    <row r="235" ht="12.0" customHeight="1">
      <c r="A235" s="462"/>
      <c r="B235" s="688" t="s">
        <v>585</v>
      </c>
      <c r="C235" s="688" t="s">
        <v>587</v>
      </c>
      <c r="D235" s="550" t="s">
        <v>144</v>
      </c>
      <c r="E235" s="552"/>
      <c r="F235" s="552"/>
      <c r="G235" s="689" t="s">
        <v>588</v>
      </c>
      <c r="H235" s="690" t="s">
        <v>251</v>
      </c>
      <c r="I235" s="554">
        <v>1.0</v>
      </c>
      <c r="J235" s="516" t="s">
        <v>146</v>
      </c>
      <c r="K235" s="691"/>
      <c r="L235" s="554">
        <v>40.0</v>
      </c>
      <c r="M235" s="692">
        <v>184.37</v>
      </c>
      <c r="N235" s="693"/>
      <c r="O235" s="694"/>
      <c r="P235" s="487"/>
      <c r="Q235" s="488"/>
      <c r="R235" s="489"/>
      <c r="S235" s="490"/>
      <c r="T235" s="526"/>
      <c r="U235" s="492"/>
      <c r="V235" s="493"/>
      <c r="W235" s="494"/>
      <c r="X235" s="495"/>
      <c r="Y235" s="496"/>
      <c r="Z235" s="529"/>
      <c r="AA235" s="529"/>
      <c r="AB235" s="529"/>
      <c r="AC235" s="443"/>
      <c r="AD235" s="443"/>
      <c r="AE235" s="541" t="s">
        <v>227</v>
      </c>
      <c r="AF235" s="542">
        <f t="shared" si="233"/>
        <v>0</v>
      </c>
      <c r="AG235" s="542">
        <f t="shared" si="237"/>
        <v>0</v>
      </c>
      <c r="AH235" s="543">
        <f t="shared" si="234"/>
        <v>0</v>
      </c>
      <c r="AI235" s="503"/>
      <c r="AJ235" s="458"/>
      <c r="AK235" s="638">
        <f t="shared" si="235"/>
        <v>0</v>
      </c>
      <c r="AL235" s="515"/>
      <c r="AM235" s="469">
        <f t="shared" ref="AM235:BA235" si="241">$I235*N235</f>
        <v>0</v>
      </c>
      <c r="AN235" s="469">
        <f t="shared" si="241"/>
        <v>0</v>
      </c>
      <c r="AO235" s="469">
        <f t="shared" si="241"/>
        <v>0</v>
      </c>
      <c r="AP235" s="469">
        <f t="shared" si="241"/>
        <v>0</v>
      </c>
      <c r="AQ235" s="469">
        <f t="shared" si="241"/>
        <v>0</v>
      </c>
      <c r="AR235" s="469">
        <f t="shared" si="241"/>
        <v>0</v>
      </c>
      <c r="AS235" s="469">
        <f t="shared" si="241"/>
        <v>0</v>
      </c>
      <c r="AT235" s="469">
        <f t="shared" si="241"/>
        <v>0</v>
      </c>
      <c r="AU235" s="469">
        <f t="shared" si="241"/>
        <v>0</v>
      </c>
      <c r="AV235" s="469">
        <f t="shared" si="241"/>
        <v>0</v>
      </c>
      <c r="AW235" s="469">
        <f t="shared" si="241"/>
        <v>0</v>
      </c>
      <c r="AX235" s="469">
        <f t="shared" si="241"/>
        <v>0</v>
      </c>
      <c r="AY235" s="469">
        <f t="shared" si="241"/>
        <v>0</v>
      </c>
      <c r="AZ235" s="469">
        <f t="shared" si="241"/>
        <v>0</v>
      </c>
      <c r="BA235" s="469">
        <f t="shared" si="241"/>
        <v>0</v>
      </c>
      <c r="BB235" s="362"/>
      <c r="BC235" s="362"/>
      <c r="BD235" s="362"/>
      <c r="BE235" s="362"/>
      <c r="BF235" s="362"/>
      <c r="BG235" s="362"/>
      <c r="BH235" s="362"/>
      <c r="BI235" s="362"/>
      <c r="BJ235" s="362"/>
      <c r="BK235" s="362"/>
      <c r="BL235" s="362"/>
    </row>
    <row r="236" ht="12.0" customHeight="1">
      <c r="A236" s="462"/>
      <c r="B236" s="688" t="s">
        <v>587</v>
      </c>
      <c r="C236" s="688" t="s">
        <v>589</v>
      </c>
      <c r="D236" s="550" t="s">
        <v>144</v>
      </c>
      <c r="E236" s="552"/>
      <c r="F236" s="552"/>
      <c r="G236" s="689" t="s">
        <v>590</v>
      </c>
      <c r="H236" s="690" t="s">
        <v>251</v>
      </c>
      <c r="I236" s="554">
        <v>1.0</v>
      </c>
      <c r="J236" s="516" t="s">
        <v>146</v>
      </c>
      <c r="K236" s="691"/>
      <c r="L236" s="554">
        <v>40.0</v>
      </c>
      <c r="M236" s="692">
        <v>184.37</v>
      </c>
      <c r="N236" s="693"/>
      <c r="O236" s="486"/>
      <c r="P236" s="487"/>
      <c r="Q236" s="488"/>
      <c r="R236" s="489"/>
      <c r="S236" s="490"/>
      <c r="T236" s="526"/>
      <c r="U236" s="492"/>
      <c r="V236" s="493"/>
      <c r="W236" s="494"/>
      <c r="X236" s="495"/>
      <c r="Y236" s="496"/>
      <c r="Z236" s="529"/>
      <c r="AA236" s="529"/>
      <c r="AB236" s="529"/>
      <c r="AC236" s="443"/>
      <c r="AD236" s="443"/>
      <c r="AE236" s="541" t="s">
        <v>227</v>
      </c>
      <c r="AF236" s="542">
        <f t="shared" si="233"/>
        <v>0</v>
      </c>
      <c r="AG236" s="542">
        <f t="shared" si="237"/>
        <v>0</v>
      </c>
      <c r="AH236" s="543">
        <f t="shared" si="234"/>
        <v>0</v>
      </c>
      <c r="AI236" s="503"/>
      <c r="AJ236" s="458"/>
      <c r="AK236" s="638">
        <f t="shared" si="235"/>
        <v>0</v>
      </c>
      <c r="AL236" s="515"/>
      <c r="AM236" s="469">
        <f t="shared" ref="AM236:BA236" si="242">$I236*N236</f>
        <v>0</v>
      </c>
      <c r="AN236" s="469">
        <f t="shared" si="242"/>
        <v>0</v>
      </c>
      <c r="AO236" s="469">
        <f t="shared" si="242"/>
        <v>0</v>
      </c>
      <c r="AP236" s="469">
        <f t="shared" si="242"/>
        <v>0</v>
      </c>
      <c r="AQ236" s="469">
        <f t="shared" si="242"/>
        <v>0</v>
      </c>
      <c r="AR236" s="469">
        <f t="shared" si="242"/>
        <v>0</v>
      </c>
      <c r="AS236" s="469">
        <f t="shared" si="242"/>
        <v>0</v>
      </c>
      <c r="AT236" s="469">
        <f t="shared" si="242"/>
        <v>0</v>
      </c>
      <c r="AU236" s="469">
        <f t="shared" si="242"/>
        <v>0</v>
      </c>
      <c r="AV236" s="469">
        <f t="shared" si="242"/>
        <v>0</v>
      </c>
      <c r="AW236" s="469">
        <f t="shared" si="242"/>
        <v>0</v>
      </c>
      <c r="AX236" s="469">
        <f t="shared" si="242"/>
        <v>0</v>
      </c>
      <c r="AY236" s="469">
        <f t="shared" si="242"/>
        <v>0</v>
      </c>
      <c r="AZ236" s="469">
        <f t="shared" si="242"/>
        <v>0</v>
      </c>
      <c r="BA236" s="469">
        <f t="shared" si="242"/>
        <v>0</v>
      </c>
      <c r="BB236" s="362"/>
      <c r="BC236" s="362"/>
      <c r="BD236" s="362"/>
      <c r="BE236" s="362"/>
      <c r="BF236" s="362"/>
      <c r="BG236" s="362"/>
      <c r="BH236" s="362"/>
      <c r="BI236" s="362"/>
      <c r="BJ236" s="362"/>
      <c r="BK236" s="362"/>
      <c r="BL236" s="362"/>
    </row>
    <row r="237" ht="12.0" customHeight="1">
      <c r="A237" s="462"/>
      <c r="B237" s="688" t="s">
        <v>589</v>
      </c>
      <c r="C237" s="688" t="s">
        <v>591</v>
      </c>
      <c r="D237" s="550" t="s">
        <v>144</v>
      </c>
      <c r="E237" s="552"/>
      <c r="F237" s="552"/>
      <c r="G237" s="689" t="s">
        <v>592</v>
      </c>
      <c r="H237" s="690" t="s">
        <v>251</v>
      </c>
      <c r="I237" s="554">
        <v>1.0</v>
      </c>
      <c r="J237" s="516" t="s">
        <v>146</v>
      </c>
      <c r="K237" s="691"/>
      <c r="L237" s="554">
        <v>40.0</v>
      </c>
      <c r="M237" s="692">
        <v>184.37</v>
      </c>
      <c r="N237" s="693"/>
      <c r="O237" s="486"/>
      <c r="P237" s="487"/>
      <c r="Q237" s="488"/>
      <c r="R237" s="489"/>
      <c r="S237" s="490"/>
      <c r="T237" s="526"/>
      <c r="U237" s="492"/>
      <c r="V237" s="493"/>
      <c r="W237" s="494"/>
      <c r="X237" s="495"/>
      <c r="Y237" s="496"/>
      <c r="Z237" s="529"/>
      <c r="AA237" s="529"/>
      <c r="AB237" s="529"/>
      <c r="AC237" s="443"/>
      <c r="AD237" s="443"/>
      <c r="AE237" s="541" t="s">
        <v>227</v>
      </c>
      <c r="AF237" s="542">
        <f t="shared" si="233"/>
        <v>0</v>
      </c>
      <c r="AG237" s="542">
        <f t="shared" si="237"/>
        <v>0</v>
      </c>
      <c r="AH237" s="543">
        <f t="shared" si="234"/>
        <v>0</v>
      </c>
      <c r="AI237" s="503"/>
      <c r="AJ237" s="458"/>
      <c r="AK237" s="638">
        <f t="shared" si="235"/>
        <v>0</v>
      </c>
      <c r="AL237" s="515"/>
      <c r="AM237" s="469">
        <f t="shared" ref="AM237:BA237" si="243">$I237*N237</f>
        <v>0</v>
      </c>
      <c r="AN237" s="469">
        <f t="shared" si="243"/>
        <v>0</v>
      </c>
      <c r="AO237" s="469">
        <f t="shared" si="243"/>
        <v>0</v>
      </c>
      <c r="AP237" s="469">
        <f t="shared" si="243"/>
        <v>0</v>
      </c>
      <c r="AQ237" s="469">
        <f t="shared" si="243"/>
        <v>0</v>
      </c>
      <c r="AR237" s="469">
        <f t="shared" si="243"/>
        <v>0</v>
      </c>
      <c r="AS237" s="469">
        <f t="shared" si="243"/>
        <v>0</v>
      </c>
      <c r="AT237" s="469">
        <f t="shared" si="243"/>
        <v>0</v>
      </c>
      <c r="AU237" s="469">
        <f t="shared" si="243"/>
        <v>0</v>
      </c>
      <c r="AV237" s="469">
        <f t="shared" si="243"/>
        <v>0</v>
      </c>
      <c r="AW237" s="469">
        <f t="shared" si="243"/>
        <v>0</v>
      </c>
      <c r="AX237" s="469">
        <f t="shared" si="243"/>
        <v>0</v>
      </c>
      <c r="AY237" s="469">
        <f t="shared" si="243"/>
        <v>0</v>
      </c>
      <c r="AZ237" s="469">
        <f t="shared" si="243"/>
        <v>0</v>
      </c>
      <c r="BA237" s="469">
        <f t="shared" si="243"/>
        <v>0</v>
      </c>
      <c r="BB237" s="362"/>
      <c r="BC237" s="362"/>
      <c r="BD237" s="362"/>
      <c r="BE237" s="362"/>
      <c r="BF237" s="362"/>
      <c r="BG237" s="362"/>
      <c r="BH237" s="362"/>
      <c r="BI237" s="362"/>
      <c r="BJ237" s="362"/>
      <c r="BK237" s="362"/>
      <c r="BL237" s="362"/>
    </row>
    <row r="238" ht="12.0" customHeight="1">
      <c r="A238" s="462"/>
      <c r="B238" s="688" t="s">
        <v>591</v>
      </c>
      <c r="C238" s="688" t="s">
        <v>593</v>
      </c>
      <c r="D238" s="550" t="s">
        <v>144</v>
      </c>
      <c r="E238" s="552"/>
      <c r="F238" s="552"/>
      <c r="G238" s="689" t="s">
        <v>594</v>
      </c>
      <c r="H238" s="690" t="s">
        <v>251</v>
      </c>
      <c r="I238" s="554">
        <v>1.0</v>
      </c>
      <c r="J238" s="516" t="s">
        <v>146</v>
      </c>
      <c r="K238" s="691"/>
      <c r="L238" s="554">
        <v>40.0</v>
      </c>
      <c r="M238" s="692">
        <v>184.37</v>
      </c>
      <c r="N238" s="693"/>
      <c r="O238" s="486"/>
      <c r="P238" s="487"/>
      <c r="Q238" s="488"/>
      <c r="R238" s="489"/>
      <c r="S238" s="490"/>
      <c r="T238" s="526"/>
      <c r="U238" s="492"/>
      <c r="V238" s="493"/>
      <c r="W238" s="494"/>
      <c r="X238" s="495"/>
      <c r="Y238" s="496"/>
      <c r="Z238" s="529"/>
      <c r="AA238" s="529"/>
      <c r="AB238" s="529"/>
      <c r="AC238" s="443"/>
      <c r="AD238" s="443"/>
      <c r="AE238" s="541" t="s">
        <v>227</v>
      </c>
      <c r="AF238" s="542">
        <f t="shared" si="233"/>
        <v>0</v>
      </c>
      <c r="AG238" s="542">
        <f t="shared" si="237"/>
        <v>0</v>
      </c>
      <c r="AH238" s="543">
        <f t="shared" si="234"/>
        <v>0</v>
      </c>
      <c r="AI238" s="503"/>
      <c r="AJ238" s="458"/>
      <c r="AK238" s="638">
        <f t="shared" si="235"/>
        <v>0</v>
      </c>
      <c r="AL238" s="515"/>
      <c r="AM238" s="469">
        <f t="shared" ref="AM238:BA238" si="244">$I238*N238</f>
        <v>0</v>
      </c>
      <c r="AN238" s="469">
        <f t="shared" si="244"/>
        <v>0</v>
      </c>
      <c r="AO238" s="469">
        <f t="shared" si="244"/>
        <v>0</v>
      </c>
      <c r="AP238" s="469">
        <f t="shared" si="244"/>
        <v>0</v>
      </c>
      <c r="AQ238" s="469">
        <f t="shared" si="244"/>
        <v>0</v>
      </c>
      <c r="AR238" s="469">
        <f t="shared" si="244"/>
        <v>0</v>
      </c>
      <c r="AS238" s="469">
        <f t="shared" si="244"/>
        <v>0</v>
      </c>
      <c r="AT238" s="469">
        <f t="shared" si="244"/>
        <v>0</v>
      </c>
      <c r="AU238" s="469">
        <f t="shared" si="244"/>
        <v>0</v>
      </c>
      <c r="AV238" s="469">
        <f t="shared" si="244"/>
        <v>0</v>
      </c>
      <c r="AW238" s="469">
        <f t="shared" si="244"/>
        <v>0</v>
      </c>
      <c r="AX238" s="469">
        <f t="shared" si="244"/>
        <v>0</v>
      </c>
      <c r="AY238" s="469">
        <f t="shared" si="244"/>
        <v>0</v>
      </c>
      <c r="AZ238" s="469">
        <f t="shared" si="244"/>
        <v>0</v>
      </c>
      <c r="BA238" s="469">
        <f t="shared" si="244"/>
        <v>0</v>
      </c>
      <c r="BB238" s="362"/>
      <c r="BC238" s="362"/>
      <c r="BD238" s="362"/>
      <c r="BE238" s="362"/>
      <c r="BF238" s="362"/>
      <c r="BG238" s="362"/>
      <c r="BH238" s="362"/>
      <c r="BI238" s="362"/>
      <c r="BJ238" s="362"/>
      <c r="BK238" s="362"/>
      <c r="BL238" s="362"/>
    </row>
    <row r="239" ht="12.0" customHeight="1">
      <c r="A239" s="462"/>
      <c r="B239" s="688" t="s">
        <v>593</v>
      </c>
      <c r="C239" s="688" t="s">
        <v>595</v>
      </c>
      <c r="D239" s="550" t="s">
        <v>144</v>
      </c>
      <c r="E239" s="552"/>
      <c r="F239" s="552"/>
      <c r="G239" s="689" t="s">
        <v>596</v>
      </c>
      <c r="H239" s="690" t="s">
        <v>251</v>
      </c>
      <c r="I239" s="554">
        <v>1.0</v>
      </c>
      <c r="J239" s="516" t="s">
        <v>146</v>
      </c>
      <c r="K239" s="691"/>
      <c r="L239" s="554">
        <v>59.0</v>
      </c>
      <c r="M239" s="692">
        <v>266.77</v>
      </c>
      <c r="N239" s="693"/>
      <c r="O239" s="694"/>
      <c r="P239" s="487"/>
      <c r="Q239" s="488"/>
      <c r="R239" s="489"/>
      <c r="S239" s="490"/>
      <c r="T239" s="526"/>
      <c r="U239" s="492"/>
      <c r="V239" s="493"/>
      <c r="W239" s="494"/>
      <c r="X239" s="495"/>
      <c r="Y239" s="496"/>
      <c r="Z239" s="529"/>
      <c r="AA239" s="529"/>
      <c r="AB239" s="529"/>
      <c r="AC239" s="443"/>
      <c r="AD239" s="443"/>
      <c r="AE239" s="541" t="s">
        <v>227</v>
      </c>
      <c r="AF239" s="542">
        <f t="shared" si="233"/>
        <v>0</v>
      </c>
      <c r="AG239" s="542">
        <f t="shared" ref="AG239:AG249" si="246">AF239*I239</f>
        <v>0</v>
      </c>
      <c r="AH239" s="543">
        <f t="shared" si="234"/>
        <v>0</v>
      </c>
      <c r="AI239" s="503"/>
      <c r="AJ239" s="545">
        <v>0.97</v>
      </c>
      <c r="AK239" s="638">
        <f t="shared" si="235"/>
        <v>0</v>
      </c>
      <c r="AL239" s="515"/>
      <c r="AM239" s="469">
        <f t="shared" ref="AM239:BA239" si="245">$I239*N239</f>
        <v>0</v>
      </c>
      <c r="AN239" s="469">
        <f t="shared" si="245"/>
        <v>0</v>
      </c>
      <c r="AO239" s="469">
        <f t="shared" si="245"/>
        <v>0</v>
      </c>
      <c r="AP239" s="469">
        <f t="shared" si="245"/>
        <v>0</v>
      </c>
      <c r="AQ239" s="469">
        <f t="shared" si="245"/>
        <v>0</v>
      </c>
      <c r="AR239" s="469">
        <f t="shared" si="245"/>
        <v>0</v>
      </c>
      <c r="AS239" s="469">
        <f t="shared" si="245"/>
        <v>0</v>
      </c>
      <c r="AT239" s="469">
        <f t="shared" si="245"/>
        <v>0</v>
      </c>
      <c r="AU239" s="469">
        <f t="shared" si="245"/>
        <v>0</v>
      </c>
      <c r="AV239" s="469">
        <f t="shared" si="245"/>
        <v>0</v>
      </c>
      <c r="AW239" s="469">
        <f t="shared" si="245"/>
        <v>0</v>
      </c>
      <c r="AX239" s="469">
        <f t="shared" si="245"/>
        <v>0</v>
      </c>
      <c r="AY239" s="469">
        <f t="shared" si="245"/>
        <v>0</v>
      </c>
      <c r="AZ239" s="469">
        <f t="shared" si="245"/>
        <v>0</v>
      </c>
      <c r="BA239" s="469">
        <f t="shared" si="245"/>
        <v>0</v>
      </c>
      <c r="BB239" s="362"/>
      <c r="BC239" s="362"/>
      <c r="BD239" s="362"/>
      <c r="BE239" s="362"/>
      <c r="BF239" s="362"/>
      <c r="BG239" s="362"/>
      <c r="BH239" s="362"/>
      <c r="BI239" s="362"/>
      <c r="BJ239" s="362"/>
      <c r="BK239" s="362"/>
      <c r="BL239" s="362"/>
    </row>
    <row r="240" ht="12.0" customHeight="1">
      <c r="A240" s="462"/>
      <c r="B240" s="688" t="s">
        <v>595</v>
      </c>
      <c r="C240" s="688" t="s">
        <v>597</v>
      </c>
      <c r="D240" s="550" t="s">
        <v>144</v>
      </c>
      <c r="E240" s="552"/>
      <c r="F240" s="552"/>
      <c r="G240" s="689" t="s">
        <v>598</v>
      </c>
      <c r="H240" s="690" t="s">
        <v>251</v>
      </c>
      <c r="I240" s="554">
        <v>1.0</v>
      </c>
      <c r="J240" s="516" t="s">
        <v>146</v>
      </c>
      <c r="K240" s="691"/>
      <c r="L240" s="554">
        <v>59.0</v>
      </c>
      <c r="M240" s="692">
        <v>266.77</v>
      </c>
      <c r="N240" s="693"/>
      <c r="O240" s="694"/>
      <c r="P240" s="487"/>
      <c r="Q240" s="488"/>
      <c r="R240" s="489"/>
      <c r="S240" s="490"/>
      <c r="T240" s="526"/>
      <c r="U240" s="492"/>
      <c r="V240" s="493"/>
      <c r="W240" s="494"/>
      <c r="X240" s="495"/>
      <c r="Y240" s="496"/>
      <c r="Z240" s="529"/>
      <c r="AA240" s="529"/>
      <c r="AB240" s="529"/>
      <c r="AC240" s="443"/>
      <c r="AD240" s="443"/>
      <c r="AE240" s="541" t="s">
        <v>227</v>
      </c>
      <c r="AF240" s="542">
        <f t="shared" si="233"/>
        <v>0</v>
      </c>
      <c r="AG240" s="542">
        <f t="shared" si="246"/>
        <v>0</v>
      </c>
      <c r="AH240" s="543">
        <f t="shared" si="234"/>
        <v>0</v>
      </c>
      <c r="AI240" s="503"/>
      <c r="AJ240" s="458">
        <v>1.0</v>
      </c>
      <c r="AK240" s="638">
        <f t="shared" si="235"/>
        <v>0</v>
      </c>
      <c r="AL240" s="515"/>
      <c r="AM240" s="469">
        <f t="shared" ref="AM240:BA240" si="247">$I240*N240</f>
        <v>0</v>
      </c>
      <c r="AN240" s="469">
        <f t="shared" si="247"/>
        <v>0</v>
      </c>
      <c r="AO240" s="469">
        <f t="shared" si="247"/>
        <v>0</v>
      </c>
      <c r="AP240" s="469">
        <f t="shared" si="247"/>
        <v>0</v>
      </c>
      <c r="AQ240" s="469">
        <f t="shared" si="247"/>
        <v>0</v>
      </c>
      <c r="AR240" s="469">
        <f t="shared" si="247"/>
        <v>0</v>
      </c>
      <c r="AS240" s="469">
        <f t="shared" si="247"/>
        <v>0</v>
      </c>
      <c r="AT240" s="469">
        <f t="shared" si="247"/>
        <v>0</v>
      </c>
      <c r="AU240" s="469">
        <f t="shared" si="247"/>
        <v>0</v>
      </c>
      <c r="AV240" s="469">
        <f t="shared" si="247"/>
        <v>0</v>
      </c>
      <c r="AW240" s="469">
        <f t="shared" si="247"/>
        <v>0</v>
      </c>
      <c r="AX240" s="469">
        <f t="shared" si="247"/>
        <v>0</v>
      </c>
      <c r="AY240" s="469">
        <f t="shared" si="247"/>
        <v>0</v>
      </c>
      <c r="AZ240" s="469">
        <f t="shared" si="247"/>
        <v>0</v>
      </c>
      <c r="BA240" s="469">
        <f t="shared" si="247"/>
        <v>0</v>
      </c>
      <c r="BB240" s="362"/>
      <c r="BC240" s="362"/>
      <c r="BD240" s="362"/>
      <c r="BE240" s="362"/>
      <c r="BF240" s="362"/>
      <c r="BG240" s="362"/>
      <c r="BH240" s="362"/>
      <c r="BI240" s="362"/>
      <c r="BJ240" s="362"/>
      <c r="BK240" s="362"/>
      <c r="BL240" s="362"/>
    </row>
    <row r="241" ht="12.0" customHeight="1">
      <c r="A241" s="462"/>
      <c r="B241" s="688" t="s">
        <v>597</v>
      </c>
      <c r="C241" s="688" t="s">
        <v>599</v>
      </c>
      <c r="D241" s="550" t="s">
        <v>144</v>
      </c>
      <c r="E241" s="552"/>
      <c r="F241" s="552"/>
      <c r="G241" s="689" t="s">
        <v>600</v>
      </c>
      <c r="H241" s="690" t="s">
        <v>251</v>
      </c>
      <c r="I241" s="554">
        <v>1.0</v>
      </c>
      <c r="J241" s="516" t="s">
        <v>146</v>
      </c>
      <c r="K241" s="691"/>
      <c r="L241" s="554">
        <v>59.0</v>
      </c>
      <c r="M241" s="692">
        <v>266.77</v>
      </c>
      <c r="N241" s="693"/>
      <c r="O241" s="486"/>
      <c r="P241" s="487"/>
      <c r="Q241" s="488"/>
      <c r="R241" s="489"/>
      <c r="S241" s="490"/>
      <c r="T241" s="526"/>
      <c r="U241" s="492"/>
      <c r="V241" s="493"/>
      <c r="W241" s="494"/>
      <c r="X241" s="495"/>
      <c r="Y241" s="496"/>
      <c r="Z241" s="529"/>
      <c r="AA241" s="529"/>
      <c r="AB241" s="529"/>
      <c r="AC241" s="443"/>
      <c r="AD241" s="443"/>
      <c r="AE241" s="541" t="s">
        <v>227</v>
      </c>
      <c r="AF241" s="542">
        <f t="shared" si="233"/>
        <v>0</v>
      </c>
      <c r="AG241" s="542">
        <f t="shared" si="246"/>
        <v>0</v>
      </c>
      <c r="AH241" s="543">
        <f t="shared" si="234"/>
        <v>0</v>
      </c>
      <c r="AI241" s="503"/>
      <c r="AJ241" s="458">
        <v>0.92</v>
      </c>
      <c r="AK241" s="638">
        <f t="shared" si="235"/>
        <v>0</v>
      </c>
      <c r="AL241" s="515"/>
      <c r="AM241" s="469">
        <f t="shared" ref="AM241:BA241" si="248">$I241*N241</f>
        <v>0</v>
      </c>
      <c r="AN241" s="469">
        <f t="shared" si="248"/>
        <v>0</v>
      </c>
      <c r="AO241" s="469">
        <f t="shared" si="248"/>
        <v>0</v>
      </c>
      <c r="AP241" s="469">
        <f t="shared" si="248"/>
        <v>0</v>
      </c>
      <c r="AQ241" s="469">
        <f t="shared" si="248"/>
        <v>0</v>
      </c>
      <c r="AR241" s="469">
        <f t="shared" si="248"/>
        <v>0</v>
      </c>
      <c r="AS241" s="469">
        <f t="shared" si="248"/>
        <v>0</v>
      </c>
      <c r="AT241" s="469">
        <f t="shared" si="248"/>
        <v>0</v>
      </c>
      <c r="AU241" s="469">
        <f t="shared" si="248"/>
        <v>0</v>
      </c>
      <c r="AV241" s="469">
        <f t="shared" si="248"/>
        <v>0</v>
      </c>
      <c r="AW241" s="469">
        <f t="shared" si="248"/>
        <v>0</v>
      </c>
      <c r="AX241" s="469">
        <f t="shared" si="248"/>
        <v>0</v>
      </c>
      <c r="AY241" s="469">
        <f t="shared" si="248"/>
        <v>0</v>
      </c>
      <c r="AZ241" s="469">
        <f t="shared" si="248"/>
        <v>0</v>
      </c>
      <c r="BA241" s="469">
        <f t="shared" si="248"/>
        <v>0</v>
      </c>
      <c r="BB241" s="362"/>
      <c r="BC241" s="362"/>
      <c r="BD241" s="362"/>
      <c r="BE241" s="362"/>
      <c r="BF241" s="362"/>
      <c r="BG241" s="362"/>
      <c r="BH241" s="362"/>
      <c r="BI241" s="362"/>
      <c r="BJ241" s="362"/>
      <c r="BK241" s="362"/>
      <c r="BL241" s="362"/>
    </row>
    <row r="242" ht="12.0" customHeight="1">
      <c r="A242" s="462"/>
      <c r="B242" s="688" t="s">
        <v>599</v>
      </c>
      <c r="C242" s="688" t="s">
        <v>601</v>
      </c>
      <c r="D242" s="550" t="s">
        <v>144</v>
      </c>
      <c r="E242" s="552"/>
      <c r="F242" s="552"/>
      <c r="G242" s="689" t="s">
        <v>602</v>
      </c>
      <c r="H242" s="690" t="s">
        <v>251</v>
      </c>
      <c r="I242" s="554">
        <v>1.0</v>
      </c>
      <c r="J242" s="516" t="s">
        <v>146</v>
      </c>
      <c r="K242" s="691"/>
      <c r="L242" s="554">
        <v>59.0</v>
      </c>
      <c r="M242" s="692">
        <v>266.77</v>
      </c>
      <c r="N242" s="693"/>
      <c r="O242" s="486"/>
      <c r="P242" s="487"/>
      <c r="Q242" s="488"/>
      <c r="R242" s="489"/>
      <c r="S242" s="490"/>
      <c r="T242" s="526"/>
      <c r="U242" s="492"/>
      <c r="V242" s="493"/>
      <c r="W242" s="494"/>
      <c r="X242" s="495"/>
      <c r="Y242" s="496"/>
      <c r="Z242" s="529"/>
      <c r="AA242" s="529"/>
      <c r="AB242" s="529"/>
      <c r="AC242" s="443"/>
      <c r="AD242" s="443"/>
      <c r="AE242" s="541" t="s">
        <v>227</v>
      </c>
      <c r="AF242" s="542">
        <f t="shared" si="233"/>
        <v>0</v>
      </c>
      <c r="AG242" s="542">
        <f t="shared" si="246"/>
        <v>0</v>
      </c>
      <c r="AH242" s="543">
        <f t="shared" si="234"/>
        <v>0</v>
      </c>
      <c r="AI242" s="503"/>
      <c r="AJ242" s="458">
        <v>0.92</v>
      </c>
      <c r="AK242" s="638">
        <f t="shared" si="235"/>
        <v>0</v>
      </c>
      <c r="AL242" s="515"/>
      <c r="AM242" s="469">
        <f t="shared" ref="AM242:BA242" si="249">$I242*N242</f>
        <v>0</v>
      </c>
      <c r="AN242" s="469">
        <f t="shared" si="249"/>
        <v>0</v>
      </c>
      <c r="AO242" s="469">
        <f t="shared" si="249"/>
        <v>0</v>
      </c>
      <c r="AP242" s="469">
        <f t="shared" si="249"/>
        <v>0</v>
      </c>
      <c r="AQ242" s="469">
        <f t="shared" si="249"/>
        <v>0</v>
      </c>
      <c r="AR242" s="469">
        <f t="shared" si="249"/>
        <v>0</v>
      </c>
      <c r="AS242" s="469">
        <f t="shared" si="249"/>
        <v>0</v>
      </c>
      <c r="AT242" s="469">
        <f t="shared" si="249"/>
        <v>0</v>
      </c>
      <c r="AU242" s="469">
        <f t="shared" si="249"/>
        <v>0</v>
      </c>
      <c r="AV242" s="469">
        <f t="shared" si="249"/>
        <v>0</v>
      </c>
      <c r="AW242" s="469">
        <f t="shared" si="249"/>
        <v>0</v>
      </c>
      <c r="AX242" s="469">
        <f t="shared" si="249"/>
        <v>0</v>
      </c>
      <c r="AY242" s="469">
        <f t="shared" si="249"/>
        <v>0</v>
      </c>
      <c r="AZ242" s="469">
        <f t="shared" si="249"/>
        <v>0</v>
      </c>
      <c r="BA242" s="469">
        <f t="shared" si="249"/>
        <v>0</v>
      </c>
      <c r="BB242" s="362"/>
      <c r="BC242" s="362"/>
      <c r="BD242" s="362"/>
      <c r="BE242" s="362"/>
      <c r="BF242" s="362"/>
      <c r="BG242" s="362"/>
      <c r="BH242" s="362"/>
      <c r="BI242" s="362"/>
      <c r="BJ242" s="362"/>
      <c r="BK242" s="362"/>
      <c r="BL242" s="362"/>
    </row>
    <row r="243" ht="12.0" customHeight="1">
      <c r="A243" s="462"/>
      <c r="B243" s="688" t="s">
        <v>601</v>
      </c>
      <c r="C243" s="688" t="s">
        <v>603</v>
      </c>
      <c r="D243" s="550" t="s">
        <v>144</v>
      </c>
      <c r="E243" s="552"/>
      <c r="F243" s="552"/>
      <c r="G243" s="689" t="s">
        <v>604</v>
      </c>
      <c r="H243" s="690" t="s">
        <v>251</v>
      </c>
      <c r="I243" s="554">
        <v>1.0</v>
      </c>
      <c r="J243" s="516" t="s">
        <v>146</v>
      </c>
      <c r="K243" s="691"/>
      <c r="L243" s="554">
        <v>59.0</v>
      </c>
      <c r="M243" s="692">
        <v>266.77</v>
      </c>
      <c r="N243" s="693"/>
      <c r="O243" s="694"/>
      <c r="P243" s="487"/>
      <c r="Q243" s="488"/>
      <c r="R243" s="489"/>
      <c r="S243" s="490"/>
      <c r="T243" s="526"/>
      <c r="U243" s="492"/>
      <c r="V243" s="493"/>
      <c r="W243" s="494"/>
      <c r="X243" s="495"/>
      <c r="Y243" s="496"/>
      <c r="Z243" s="529"/>
      <c r="AA243" s="529"/>
      <c r="AB243" s="529"/>
      <c r="AC243" s="443"/>
      <c r="AD243" s="443"/>
      <c r="AE243" s="541" t="s">
        <v>227</v>
      </c>
      <c r="AF243" s="542">
        <f t="shared" si="233"/>
        <v>0</v>
      </c>
      <c r="AG243" s="542">
        <f t="shared" si="246"/>
        <v>0</v>
      </c>
      <c r="AH243" s="543">
        <f t="shared" si="234"/>
        <v>0</v>
      </c>
      <c r="AI243" s="503"/>
      <c r="AJ243" s="458"/>
      <c r="AK243" s="638">
        <f t="shared" si="235"/>
        <v>0</v>
      </c>
      <c r="AL243" s="515"/>
      <c r="AM243" s="469">
        <f t="shared" ref="AM243:BA243" si="250">$I243*N243</f>
        <v>0</v>
      </c>
      <c r="AN243" s="469">
        <f t="shared" si="250"/>
        <v>0</v>
      </c>
      <c r="AO243" s="469">
        <f t="shared" si="250"/>
        <v>0</v>
      </c>
      <c r="AP243" s="469">
        <f t="shared" si="250"/>
        <v>0</v>
      </c>
      <c r="AQ243" s="469">
        <f t="shared" si="250"/>
        <v>0</v>
      </c>
      <c r="AR243" s="469">
        <f t="shared" si="250"/>
        <v>0</v>
      </c>
      <c r="AS243" s="469">
        <f t="shared" si="250"/>
        <v>0</v>
      </c>
      <c r="AT243" s="469">
        <f t="shared" si="250"/>
        <v>0</v>
      </c>
      <c r="AU243" s="469">
        <f t="shared" si="250"/>
        <v>0</v>
      </c>
      <c r="AV243" s="469">
        <f t="shared" si="250"/>
        <v>0</v>
      </c>
      <c r="AW243" s="469">
        <f t="shared" si="250"/>
        <v>0</v>
      </c>
      <c r="AX243" s="469">
        <f t="shared" si="250"/>
        <v>0</v>
      </c>
      <c r="AY243" s="469">
        <f t="shared" si="250"/>
        <v>0</v>
      </c>
      <c r="AZ243" s="469">
        <f t="shared" si="250"/>
        <v>0</v>
      </c>
      <c r="BA243" s="469">
        <f t="shared" si="250"/>
        <v>0</v>
      </c>
      <c r="BB243" s="362"/>
      <c r="BC243" s="362"/>
      <c r="BD243" s="362"/>
      <c r="BE243" s="362"/>
      <c r="BF243" s="362"/>
      <c r="BG243" s="362"/>
      <c r="BH243" s="362"/>
      <c r="BI243" s="362"/>
      <c r="BJ243" s="362"/>
      <c r="BK243" s="362"/>
      <c r="BL243" s="362"/>
    </row>
    <row r="244" ht="12.0" customHeight="1">
      <c r="A244" s="462"/>
      <c r="B244" s="688" t="s">
        <v>603</v>
      </c>
      <c r="C244" s="688" t="s">
        <v>605</v>
      </c>
      <c r="D244" s="550" t="s">
        <v>144</v>
      </c>
      <c r="E244" s="552"/>
      <c r="F244" s="552"/>
      <c r="G244" s="689" t="s">
        <v>606</v>
      </c>
      <c r="H244" s="690" t="s">
        <v>251</v>
      </c>
      <c r="I244" s="554">
        <v>1.0</v>
      </c>
      <c r="J244" s="516" t="s">
        <v>146</v>
      </c>
      <c r="K244" s="691"/>
      <c r="L244" s="554">
        <v>59.0</v>
      </c>
      <c r="M244" s="692">
        <v>266.77</v>
      </c>
      <c r="N244" s="693"/>
      <c r="O244" s="694"/>
      <c r="P244" s="487"/>
      <c r="Q244" s="488"/>
      <c r="R244" s="489"/>
      <c r="S244" s="490"/>
      <c r="T244" s="526"/>
      <c r="U244" s="492"/>
      <c r="V244" s="493"/>
      <c r="W244" s="494"/>
      <c r="X244" s="495"/>
      <c r="Y244" s="496"/>
      <c r="Z244" s="529"/>
      <c r="AA244" s="529"/>
      <c r="AB244" s="529"/>
      <c r="AC244" s="443"/>
      <c r="AD244" s="443"/>
      <c r="AE244" s="541" t="s">
        <v>227</v>
      </c>
      <c r="AF244" s="542">
        <f t="shared" si="233"/>
        <v>0</v>
      </c>
      <c r="AG244" s="542">
        <f t="shared" si="246"/>
        <v>0</v>
      </c>
      <c r="AH244" s="543">
        <f t="shared" si="234"/>
        <v>0</v>
      </c>
      <c r="AI244" s="503"/>
      <c r="AJ244" s="458"/>
      <c r="AK244" s="638">
        <f t="shared" si="235"/>
        <v>0</v>
      </c>
      <c r="AL244" s="515"/>
      <c r="AM244" s="469">
        <f t="shared" ref="AM244:BA244" si="251">$I244*N244</f>
        <v>0</v>
      </c>
      <c r="AN244" s="469">
        <f t="shared" si="251"/>
        <v>0</v>
      </c>
      <c r="AO244" s="469">
        <f t="shared" si="251"/>
        <v>0</v>
      </c>
      <c r="AP244" s="469">
        <f t="shared" si="251"/>
        <v>0</v>
      </c>
      <c r="AQ244" s="469">
        <f t="shared" si="251"/>
        <v>0</v>
      </c>
      <c r="AR244" s="469">
        <f t="shared" si="251"/>
        <v>0</v>
      </c>
      <c r="AS244" s="469">
        <f t="shared" si="251"/>
        <v>0</v>
      </c>
      <c r="AT244" s="469">
        <f t="shared" si="251"/>
        <v>0</v>
      </c>
      <c r="AU244" s="469">
        <f t="shared" si="251"/>
        <v>0</v>
      </c>
      <c r="AV244" s="469">
        <f t="shared" si="251"/>
        <v>0</v>
      </c>
      <c r="AW244" s="469">
        <f t="shared" si="251"/>
        <v>0</v>
      </c>
      <c r="AX244" s="469">
        <f t="shared" si="251"/>
        <v>0</v>
      </c>
      <c r="AY244" s="469">
        <f t="shared" si="251"/>
        <v>0</v>
      </c>
      <c r="AZ244" s="469">
        <f t="shared" si="251"/>
        <v>0</v>
      </c>
      <c r="BA244" s="469">
        <f t="shared" si="251"/>
        <v>0</v>
      </c>
      <c r="BB244" s="362"/>
      <c r="BC244" s="362"/>
      <c r="BD244" s="362"/>
      <c r="BE244" s="362"/>
      <c r="BF244" s="362"/>
      <c r="BG244" s="362"/>
      <c r="BH244" s="362"/>
      <c r="BI244" s="362"/>
      <c r="BJ244" s="362"/>
      <c r="BK244" s="362"/>
      <c r="BL244" s="362"/>
    </row>
    <row r="245" ht="12.0" customHeight="1">
      <c r="A245" s="462"/>
      <c r="B245" s="688" t="s">
        <v>605</v>
      </c>
      <c r="C245" s="688" t="s">
        <v>607</v>
      </c>
      <c r="D245" s="550" t="s">
        <v>144</v>
      </c>
      <c r="E245" s="552"/>
      <c r="F245" s="552"/>
      <c r="G245" s="689" t="s">
        <v>608</v>
      </c>
      <c r="H245" s="690" t="s">
        <v>278</v>
      </c>
      <c r="I245" s="554">
        <v>1.0</v>
      </c>
      <c r="J245" s="516" t="s">
        <v>146</v>
      </c>
      <c r="K245" s="691"/>
      <c r="L245" s="554">
        <v>85.0</v>
      </c>
      <c r="M245" s="692">
        <v>298.7</v>
      </c>
      <c r="N245" s="693"/>
      <c r="O245" s="486"/>
      <c r="P245" s="487"/>
      <c r="Q245" s="488"/>
      <c r="R245" s="489"/>
      <c r="S245" s="490"/>
      <c r="T245" s="526"/>
      <c r="U245" s="492"/>
      <c r="V245" s="493"/>
      <c r="W245" s="494"/>
      <c r="X245" s="495"/>
      <c r="Y245" s="496"/>
      <c r="Z245" s="529"/>
      <c r="AA245" s="529"/>
      <c r="AB245" s="529"/>
      <c r="AC245" s="443"/>
      <c r="AD245" s="443"/>
      <c r="AE245" s="541" t="s">
        <v>227</v>
      </c>
      <c r="AF245" s="542">
        <f t="shared" si="233"/>
        <v>0</v>
      </c>
      <c r="AG245" s="542">
        <f t="shared" si="246"/>
        <v>0</v>
      </c>
      <c r="AH245" s="543">
        <f t="shared" si="234"/>
        <v>0</v>
      </c>
      <c r="AI245" s="503"/>
      <c r="AJ245" s="458"/>
      <c r="AK245" s="638">
        <f t="shared" si="235"/>
        <v>0</v>
      </c>
      <c r="AL245" s="515"/>
      <c r="AM245" s="469">
        <f t="shared" ref="AM245:BA245" si="252">$I245*N245</f>
        <v>0</v>
      </c>
      <c r="AN245" s="469">
        <f t="shared" si="252"/>
        <v>0</v>
      </c>
      <c r="AO245" s="469">
        <f t="shared" si="252"/>
        <v>0</v>
      </c>
      <c r="AP245" s="469">
        <f t="shared" si="252"/>
        <v>0</v>
      </c>
      <c r="AQ245" s="469">
        <f t="shared" si="252"/>
        <v>0</v>
      </c>
      <c r="AR245" s="469">
        <f t="shared" si="252"/>
        <v>0</v>
      </c>
      <c r="AS245" s="469">
        <f t="shared" si="252"/>
        <v>0</v>
      </c>
      <c r="AT245" s="469">
        <f t="shared" si="252"/>
        <v>0</v>
      </c>
      <c r="AU245" s="469">
        <f t="shared" si="252"/>
        <v>0</v>
      </c>
      <c r="AV245" s="469">
        <f t="shared" si="252"/>
        <v>0</v>
      </c>
      <c r="AW245" s="469">
        <f t="shared" si="252"/>
        <v>0</v>
      </c>
      <c r="AX245" s="469">
        <f t="shared" si="252"/>
        <v>0</v>
      </c>
      <c r="AY245" s="469">
        <f t="shared" si="252"/>
        <v>0</v>
      </c>
      <c r="AZ245" s="469">
        <f t="shared" si="252"/>
        <v>0</v>
      </c>
      <c r="BA245" s="469">
        <f t="shared" si="252"/>
        <v>0</v>
      </c>
      <c r="BB245" s="362"/>
      <c r="BC245" s="362"/>
      <c r="BD245" s="362"/>
      <c r="BE245" s="362"/>
      <c r="BF245" s="362"/>
      <c r="BG245" s="362"/>
      <c r="BH245" s="362"/>
      <c r="BI245" s="362"/>
      <c r="BJ245" s="362"/>
      <c r="BK245" s="362"/>
      <c r="BL245" s="362"/>
    </row>
    <row r="246" ht="12.0" customHeight="1">
      <c r="A246" s="462"/>
      <c r="B246" s="688" t="s">
        <v>607</v>
      </c>
      <c r="C246" s="688" t="s">
        <v>609</v>
      </c>
      <c r="D246" s="550" t="s">
        <v>144</v>
      </c>
      <c r="E246" s="552"/>
      <c r="F246" s="552"/>
      <c r="G246" s="689" t="s">
        <v>610</v>
      </c>
      <c r="H246" s="690" t="s">
        <v>278</v>
      </c>
      <c r="I246" s="554">
        <v>1.0</v>
      </c>
      <c r="J246" s="516" t="s">
        <v>146</v>
      </c>
      <c r="K246" s="691"/>
      <c r="L246" s="554">
        <v>85.0</v>
      </c>
      <c r="M246" s="692">
        <v>298.7</v>
      </c>
      <c r="N246" s="693"/>
      <c r="O246" s="694"/>
      <c r="P246" s="487"/>
      <c r="Q246" s="488"/>
      <c r="R246" s="489"/>
      <c r="S246" s="490"/>
      <c r="T246" s="526"/>
      <c r="U246" s="492"/>
      <c r="V246" s="493"/>
      <c r="W246" s="494"/>
      <c r="X246" s="495"/>
      <c r="Y246" s="496"/>
      <c r="Z246" s="529"/>
      <c r="AA246" s="529"/>
      <c r="AB246" s="529"/>
      <c r="AC246" s="443"/>
      <c r="AD246" s="443"/>
      <c r="AE246" s="541" t="s">
        <v>227</v>
      </c>
      <c r="AF246" s="542">
        <f t="shared" si="233"/>
        <v>0</v>
      </c>
      <c r="AG246" s="542">
        <f t="shared" si="246"/>
        <v>0</v>
      </c>
      <c r="AH246" s="543">
        <f t="shared" si="234"/>
        <v>0</v>
      </c>
      <c r="AI246" s="503"/>
      <c r="AJ246" s="458"/>
      <c r="AK246" s="638">
        <f t="shared" si="235"/>
        <v>0</v>
      </c>
      <c r="AL246" s="515"/>
      <c r="AM246" s="469">
        <f t="shared" ref="AM246:BA246" si="253">$I246*N246</f>
        <v>0</v>
      </c>
      <c r="AN246" s="469">
        <f t="shared" si="253"/>
        <v>0</v>
      </c>
      <c r="AO246" s="469">
        <f t="shared" si="253"/>
        <v>0</v>
      </c>
      <c r="AP246" s="469">
        <f t="shared" si="253"/>
        <v>0</v>
      </c>
      <c r="AQ246" s="469">
        <f t="shared" si="253"/>
        <v>0</v>
      </c>
      <c r="AR246" s="469">
        <f t="shared" si="253"/>
        <v>0</v>
      </c>
      <c r="AS246" s="469">
        <f t="shared" si="253"/>
        <v>0</v>
      </c>
      <c r="AT246" s="469">
        <f t="shared" si="253"/>
        <v>0</v>
      </c>
      <c r="AU246" s="469">
        <f t="shared" si="253"/>
        <v>0</v>
      </c>
      <c r="AV246" s="469">
        <f t="shared" si="253"/>
        <v>0</v>
      </c>
      <c r="AW246" s="469">
        <f t="shared" si="253"/>
        <v>0</v>
      </c>
      <c r="AX246" s="469">
        <f t="shared" si="253"/>
        <v>0</v>
      </c>
      <c r="AY246" s="469">
        <f t="shared" si="253"/>
        <v>0</v>
      </c>
      <c r="AZ246" s="469">
        <f t="shared" si="253"/>
        <v>0</v>
      </c>
      <c r="BA246" s="469">
        <f t="shared" si="253"/>
        <v>0</v>
      </c>
      <c r="BB246" s="362"/>
      <c r="BC246" s="362"/>
      <c r="BD246" s="362"/>
      <c r="BE246" s="362"/>
      <c r="BF246" s="362"/>
      <c r="BG246" s="362"/>
      <c r="BH246" s="362"/>
      <c r="BI246" s="362"/>
      <c r="BJ246" s="362"/>
      <c r="BK246" s="362"/>
      <c r="BL246" s="362"/>
    </row>
    <row r="247" ht="12.0" customHeight="1">
      <c r="A247" s="540"/>
      <c r="B247" s="688" t="s">
        <v>609</v>
      </c>
      <c r="C247" s="688" t="s">
        <v>611</v>
      </c>
      <c r="D247" s="550" t="s">
        <v>144</v>
      </c>
      <c r="E247" s="552"/>
      <c r="F247" s="552"/>
      <c r="G247" s="689" t="s">
        <v>612</v>
      </c>
      <c r="H247" s="690" t="s">
        <v>278</v>
      </c>
      <c r="I247" s="554">
        <v>1.0</v>
      </c>
      <c r="J247" s="516" t="s">
        <v>146</v>
      </c>
      <c r="K247" s="691"/>
      <c r="L247" s="554">
        <v>85.0</v>
      </c>
      <c r="M247" s="692">
        <v>298.7</v>
      </c>
      <c r="N247" s="693"/>
      <c r="O247" s="694"/>
      <c r="P247" s="487"/>
      <c r="Q247" s="488"/>
      <c r="R247" s="489"/>
      <c r="S247" s="490"/>
      <c r="T247" s="526"/>
      <c r="U247" s="492"/>
      <c r="V247" s="493"/>
      <c r="W247" s="494"/>
      <c r="X247" s="495"/>
      <c r="Y247" s="496"/>
      <c r="Z247" s="529"/>
      <c r="AA247" s="529"/>
      <c r="AB247" s="529"/>
      <c r="AC247" s="443"/>
      <c r="AD247" s="469"/>
      <c r="AE247" s="541" t="s">
        <v>227</v>
      </c>
      <c r="AF247" s="542">
        <f t="shared" si="233"/>
        <v>0</v>
      </c>
      <c r="AG247" s="542">
        <f t="shared" si="246"/>
        <v>0</v>
      </c>
      <c r="AH247" s="543">
        <f t="shared" si="234"/>
        <v>0</v>
      </c>
      <c r="AI247" s="503"/>
      <c r="AJ247" s="458"/>
      <c r="AK247" s="638">
        <f t="shared" si="235"/>
        <v>0</v>
      </c>
      <c r="AL247" s="546"/>
      <c r="AM247" s="469">
        <f t="shared" ref="AM247:BA247" si="254">$I247*N247</f>
        <v>0</v>
      </c>
      <c r="AN247" s="469">
        <f t="shared" si="254"/>
        <v>0</v>
      </c>
      <c r="AO247" s="469">
        <f t="shared" si="254"/>
        <v>0</v>
      </c>
      <c r="AP247" s="469">
        <f t="shared" si="254"/>
        <v>0</v>
      </c>
      <c r="AQ247" s="469">
        <f t="shared" si="254"/>
        <v>0</v>
      </c>
      <c r="AR247" s="469">
        <f t="shared" si="254"/>
        <v>0</v>
      </c>
      <c r="AS247" s="469">
        <f t="shared" si="254"/>
        <v>0</v>
      </c>
      <c r="AT247" s="469">
        <f t="shared" si="254"/>
        <v>0</v>
      </c>
      <c r="AU247" s="469">
        <f t="shared" si="254"/>
        <v>0</v>
      </c>
      <c r="AV247" s="469">
        <f t="shared" si="254"/>
        <v>0</v>
      </c>
      <c r="AW247" s="469">
        <f t="shared" si="254"/>
        <v>0</v>
      </c>
      <c r="AX247" s="469">
        <f t="shared" si="254"/>
        <v>0</v>
      </c>
      <c r="AY247" s="469">
        <f t="shared" si="254"/>
        <v>0</v>
      </c>
      <c r="AZ247" s="469">
        <f t="shared" si="254"/>
        <v>0</v>
      </c>
      <c r="BA247" s="469">
        <f t="shared" si="254"/>
        <v>0</v>
      </c>
      <c r="BB247" s="547"/>
      <c r="BC247" s="362"/>
      <c r="BD247" s="362"/>
      <c r="BE247" s="362"/>
      <c r="BF247" s="362"/>
      <c r="BG247" s="362"/>
      <c r="BH247" s="362"/>
      <c r="BI247" s="362"/>
      <c r="BJ247" s="362"/>
      <c r="BK247" s="362"/>
      <c r="BL247" s="362"/>
    </row>
    <row r="248" ht="12.0" customHeight="1">
      <c r="A248" s="462"/>
      <c r="B248" s="688" t="s">
        <v>611</v>
      </c>
      <c r="C248" s="688" t="s">
        <v>613</v>
      </c>
      <c r="D248" s="550" t="s">
        <v>144</v>
      </c>
      <c r="E248" s="552"/>
      <c r="F248" s="552"/>
      <c r="G248" s="689" t="s">
        <v>614</v>
      </c>
      <c r="H248" s="690" t="s">
        <v>278</v>
      </c>
      <c r="I248" s="554">
        <v>1.0</v>
      </c>
      <c r="J248" s="516" t="s">
        <v>146</v>
      </c>
      <c r="K248" s="691"/>
      <c r="L248" s="554">
        <v>85.0</v>
      </c>
      <c r="M248" s="692">
        <v>298.7</v>
      </c>
      <c r="N248" s="693"/>
      <c r="O248" s="694"/>
      <c r="P248" s="487"/>
      <c r="Q248" s="488"/>
      <c r="R248" s="489"/>
      <c r="S248" s="490"/>
      <c r="T248" s="526"/>
      <c r="U248" s="492"/>
      <c r="V248" s="493"/>
      <c r="W248" s="494"/>
      <c r="X248" s="495"/>
      <c r="Y248" s="496"/>
      <c r="Z248" s="529"/>
      <c r="AA248" s="529"/>
      <c r="AB248" s="529"/>
      <c r="AC248" s="443"/>
      <c r="AD248" s="443"/>
      <c r="AE248" s="512" t="s">
        <v>227</v>
      </c>
      <c r="AF248" s="513">
        <f t="shared" si="233"/>
        <v>0</v>
      </c>
      <c r="AG248" s="513">
        <f t="shared" si="246"/>
        <v>0</v>
      </c>
      <c r="AH248" s="543">
        <f t="shared" si="234"/>
        <v>0</v>
      </c>
      <c r="AI248" s="503"/>
      <c r="AJ248" s="458"/>
      <c r="AK248" s="638">
        <f t="shared" si="235"/>
        <v>0</v>
      </c>
      <c r="AL248" s="515"/>
      <c r="AM248" s="469">
        <f t="shared" ref="AM248:BA248" si="255">$I248*N248</f>
        <v>0</v>
      </c>
      <c r="AN248" s="469">
        <f t="shared" si="255"/>
        <v>0</v>
      </c>
      <c r="AO248" s="469">
        <f t="shared" si="255"/>
        <v>0</v>
      </c>
      <c r="AP248" s="469">
        <f t="shared" si="255"/>
        <v>0</v>
      </c>
      <c r="AQ248" s="469">
        <f t="shared" si="255"/>
        <v>0</v>
      </c>
      <c r="AR248" s="469">
        <f t="shared" si="255"/>
        <v>0</v>
      </c>
      <c r="AS248" s="469">
        <f t="shared" si="255"/>
        <v>0</v>
      </c>
      <c r="AT248" s="469">
        <f t="shared" si="255"/>
        <v>0</v>
      </c>
      <c r="AU248" s="469">
        <f t="shared" si="255"/>
        <v>0</v>
      </c>
      <c r="AV248" s="469">
        <f t="shared" si="255"/>
        <v>0</v>
      </c>
      <c r="AW248" s="469">
        <f t="shared" si="255"/>
        <v>0</v>
      </c>
      <c r="AX248" s="469">
        <f t="shared" si="255"/>
        <v>0</v>
      </c>
      <c r="AY248" s="469">
        <f t="shared" si="255"/>
        <v>0</v>
      </c>
      <c r="AZ248" s="469">
        <f t="shared" si="255"/>
        <v>0</v>
      </c>
      <c r="BA248" s="469">
        <f t="shared" si="255"/>
        <v>0</v>
      </c>
      <c r="BB248" s="362"/>
      <c r="BC248" s="362"/>
      <c r="BD248" s="362"/>
      <c r="BE248" s="362"/>
      <c r="BF248" s="362"/>
      <c r="BG248" s="362"/>
      <c r="BH248" s="362"/>
      <c r="BI248" s="362"/>
      <c r="BJ248" s="362"/>
      <c r="BK248" s="362"/>
      <c r="BL248" s="362"/>
    </row>
    <row r="249" ht="12.0" customHeight="1">
      <c r="A249" s="462"/>
      <c r="B249" s="688" t="s">
        <v>613</v>
      </c>
      <c r="C249" s="688" t="s">
        <v>615</v>
      </c>
      <c r="D249" s="550" t="s">
        <v>144</v>
      </c>
      <c r="E249" s="552"/>
      <c r="F249" s="552"/>
      <c r="G249" s="689" t="s">
        <v>616</v>
      </c>
      <c r="H249" s="690" t="s">
        <v>476</v>
      </c>
      <c r="I249" s="554">
        <v>1.0</v>
      </c>
      <c r="J249" s="516" t="s">
        <v>146</v>
      </c>
      <c r="K249" s="691"/>
      <c r="L249" s="554">
        <v>115.0</v>
      </c>
      <c r="M249" s="692">
        <v>360.5</v>
      </c>
      <c r="N249" s="693"/>
      <c r="O249" s="486"/>
      <c r="P249" s="487"/>
      <c r="Q249" s="488"/>
      <c r="R249" s="489"/>
      <c r="S249" s="490"/>
      <c r="T249" s="526"/>
      <c r="U249" s="492"/>
      <c r="V249" s="493"/>
      <c r="W249" s="494"/>
      <c r="X249" s="495"/>
      <c r="Y249" s="496"/>
      <c r="Z249" s="529"/>
      <c r="AA249" s="529"/>
      <c r="AB249" s="529"/>
      <c r="AC249" s="443"/>
      <c r="AD249" s="443"/>
      <c r="AE249" s="512" t="s">
        <v>227</v>
      </c>
      <c r="AF249" s="513">
        <f t="shared" si="233"/>
        <v>0</v>
      </c>
      <c r="AG249" s="513">
        <f t="shared" si="246"/>
        <v>0</v>
      </c>
      <c r="AH249" s="543">
        <f t="shared" si="234"/>
        <v>0</v>
      </c>
      <c r="AI249" s="503"/>
      <c r="AJ249" s="458"/>
      <c r="AK249" s="638">
        <f t="shared" si="235"/>
        <v>0</v>
      </c>
      <c r="AL249" s="515"/>
      <c r="AM249" s="469">
        <f t="shared" ref="AM249:BA249" si="256">$I249*N249</f>
        <v>0</v>
      </c>
      <c r="AN249" s="469">
        <f t="shared" si="256"/>
        <v>0</v>
      </c>
      <c r="AO249" s="469">
        <f t="shared" si="256"/>
        <v>0</v>
      </c>
      <c r="AP249" s="469">
        <f t="shared" si="256"/>
        <v>0</v>
      </c>
      <c r="AQ249" s="469">
        <f t="shared" si="256"/>
        <v>0</v>
      </c>
      <c r="AR249" s="469">
        <f t="shared" si="256"/>
        <v>0</v>
      </c>
      <c r="AS249" s="469">
        <f t="shared" si="256"/>
        <v>0</v>
      </c>
      <c r="AT249" s="469">
        <f t="shared" si="256"/>
        <v>0</v>
      </c>
      <c r="AU249" s="469">
        <f t="shared" si="256"/>
        <v>0</v>
      </c>
      <c r="AV249" s="469">
        <f t="shared" si="256"/>
        <v>0</v>
      </c>
      <c r="AW249" s="469">
        <f t="shared" si="256"/>
        <v>0</v>
      </c>
      <c r="AX249" s="469">
        <f t="shared" si="256"/>
        <v>0</v>
      </c>
      <c r="AY249" s="469">
        <f t="shared" si="256"/>
        <v>0</v>
      </c>
      <c r="AZ249" s="469">
        <f t="shared" si="256"/>
        <v>0</v>
      </c>
      <c r="BA249" s="469">
        <f t="shared" si="256"/>
        <v>0</v>
      </c>
      <c r="BB249" s="362"/>
      <c r="BC249" s="362"/>
      <c r="BD249" s="362"/>
      <c r="BE249" s="362"/>
      <c r="BF249" s="362"/>
      <c r="BG249" s="362"/>
      <c r="BH249" s="362"/>
      <c r="BI249" s="362"/>
      <c r="BJ249" s="362"/>
      <c r="BK249" s="362"/>
      <c r="BL249" s="362"/>
    </row>
    <row r="250" ht="15.75" customHeight="1">
      <c r="A250" s="405"/>
      <c r="B250" s="252"/>
      <c r="C250" s="406"/>
      <c r="D250" s="406"/>
      <c r="E250" s="407"/>
      <c r="F250" s="406"/>
      <c r="G250" s="406"/>
      <c r="H250" s="406"/>
      <c r="I250" s="408"/>
      <c r="J250" s="406"/>
      <c r="K250" s="406"/>
      <c r="L250" s="408"/>
      <c r="M250" s="451"/>
      <c r="N250" s="470" t="s">
        <v>159</v>
      </c>
      <c r="O250" s="298"/>
      <c r="P250" s="298"/>
      <c r="Q250" s="298"/>
      <c r="R250" s="298"/>
      <c r="S250" s="298"/>
      <c r="T250" s="298"/>
      <c r="U250" s="298"/>
      <c r="V250" s="298"/>
      <c r="W250" s="298"/>
      <c r="X250" s="298"/>
      <c r="Y250" s="299"/>
      <c r="Z250" s="529"/>
      <c r="AA250" s="529"/>
      <c r="AB250" s="529"/>
      <c r="AC250" s="443"/>
      <c r="AD250" s="443"/>
      <c r="AE250" s="429"/>
      <c r="AF250" s="429"/>
      <c r="AG250" s="429"/>
      <c r="AH250" s="428"/>
      <c r="AI250" s="429"/>
      <c r="AJ250" s="429"/>
      <c r="AK250" s="461"/>
      <c r="AL250" s="408"/>
      <c r="AM250" s="469"/>
      <c r="AN250" s="469"/>
      <c r="AO250" s="469"/>
      <c r="AP250" s="469"/>
      <c r="AQ250" s="469"/>
      <c r="AR250" s="469"/>
      <c r="AS250" s="469"/>
      <c r="AT250" s="469"/>
      <c r="AU250" s="469"/>
      <c r="AV250" s="469"/>
      <c r="AW250" s="469"/>
      <c r="AX250" s="469"/>
      <c r="AY250" s="469"/>
      <c r="AZ250" s="469"/>
      <c r="BA250" s="469"/>
      <c r="BB250" s="443"/>
      <c r="BC250" s="443"/>
      <c r="BD250" s="443"/>
      <c r="BE250" s="443"/>
      <c r="BF250" s="443"/>
      <c r="BG250" s="443"/>
      <c r="BH250" s="443"/>
      <c r="BI250" s="443"/>
      <c r="BJ250" s="443"/>
      <c r="BK250" s="443"/>
      <c r="BL250" s="443"/>
    </row>
    <row r="251" ht="24.75" customHeight="1">
      <c r="A251" s="462"/>
      <c r="B251" s="587" t="s">
        <v>617</v>
      </c>
      <c r="C251" s="464"/>
      <c r="D251" s="464"/>
      <c r="E251" s="464"/>
      <c r="F251" s="464"/>
      <c r="G251" s="464"/>
      <c r="H251" s="464"/>
      <c r="I251" s="464"/>
      <c r="J251" s="464"/>
      <c r="K251" s="464"/>
      <c r="L251" s="464"/>
      <c r="M251" s="465"/>
      <c r="N251" s="58" t="s">
        <v>30</v>
      </c>
      <c r="O251" s="59" t="s">
        <v>31</v>
      </c>
      <c r="P251" s="60" t="s">
        <v>32</v>
      </c>
      <c r="Q251" s="61" t="s">
        <v>33</v>
      </c>
      <c r="R251" s="62" t="s">
        <v>34</v>
      </c>
      <c r="S251" s="63" t="s">
        <v>35</v>
      </c>
      <c r="T251" s="64" t="s">
        <v>36</v>
      </c>
      <c r="U251" s="65" t="s">
        <v>37</v>
      </c>
      <c r="V251" s="66" t="s">
        <v>38</v>
      </c>
      <c r="W251" s="67" t="s">
        <v>39</v>
      </c>
      <c r="X251" s="68" t="s">
        <v>40</v>
      </c>
      <c r="Y251" s="69" t="s">
        <v>41</v>
      </c>
      <c r="Z251" s="529"/>
      <c r="AA251" s="529"/>
      <c r="AB251" s="529"/>
      <c r="AC251" s="443"/>
      <c r="AD251" s="443"/>
      <c r="AE251" s="461"/>
      <c r="AF251" s="455"/>
      <c r="AG251" s="455"/>
      <c r="AH251" s="456"/>
      <c r="AI251" s="457"/>
      <c r="AJ251" s="467"/>
      <c r="AK251" s="467"/>
      <c r="AL251" s="468"/>
      <c r="AM251" s="469"/>
      <c r="AN251" s="469"/>
      <c r="AO251" s="469"/>
      <c r="AP251" s="469"/>
      <c r="AQ251" s="469"/>
      <c r="AR251" s="469"/>
      <c r="AS251" s="469"/>
      <c r="AT251" s="469"/>
      <c r="AU251" s="469"/>
      <c r="AV251" s="469"/>
      <c r="AW251" s="469"/>
      <c r="AX251" s="469"/>
      <c r="AY251" s="469"/>
      <c r="AZ251" s="469"/>
      <c r="BA251" s="469"/>
      <c r="BB251" s="362"/>
      <c r="BC251" s="362"/>
      <c r="BD251" s="362"/>
      <c r="BE251" s="362"/>
      <c r="BF251" s="362"/>
      <c r="BG251" s="362"/>
      <c r="BH251" s="362"/>
      <c r="BI251" s="362"/>
      <c r="BJ251" s="362"/>
      <c r="BK251" s="362"/>
      <c r="BL251" s="362"/>
    </row>
    <row r="252" ht="22.5" customHeight="1">
      <c r="A252" s="462"/>
      <c r="B252" s="589" t="s">
        <v>159</v>
      </c>
      <c r="C252" s="298"/>
      <c r="D252" s="298"/>
      <c r="E252" s="298"/>
      <c r="F252" s="298"/>
      <c r="G252" s="298"/>
      <c r="H252" s="298"/>
      <c r="I252" s="298"/>
      <c r="J252" s="298"/>
      <c r="K252" s="298"/>
      <c r="L252" s="298"/>
      <c r="M252" s="299"/>
      <c r="N252" s="58" t="s">
        <v>45</v>
      </c>
      <c r="O252" s="59" t="s">
        <v>46</v>
      </c>
      <c r="P252" s="60" t="s">
        <v>47</v>
      </c>
      <c r="Q252" s="61" t="s">
        <v>48</v>
      </c>
      <c r="R252" s="62" t="s">
        <v>49</v>
      </c>
      <c r="S252" s="63" t="s">
        <v>50</v>
      </c>
      <c r="T252" s="83" t="s">
        <v>51</v>
      </c>
      <c r="U252" s="65" t="s">
        <v>52</v>
      </c>
      <c r="V252" s="66" t="s">
        <v>53</v>
      </c>
      <c r="W252" s="67" t="s">
        <v>54</v>
      </c>
      <c r="X252" s="68" t="s">
        <v>55</v>
      </c>
      <c r="Y252" s="69" t="s">
        <v>56</v>
      </c>
      <c r="Z252" s="529"/>
      <c r="AA252" s="529"/>
      <c r="AB252" s="529"/>
      <c r="AC252" s="443"/>
      <c r="AD252" s="443"/>
      <c r="AE252" s="461"/>
      <c r="AF252" s="473" t="s">
        <v>142</v>
      </c>
      <c r="AG252" s="473" t="s">
        <v>142</v>
      </c>
      <c r="AH252" s="474" t="s">
        <v>24</v>
      </c>
      <c r="AI252" s="475"/>
      <c r="AJ252" s="476" t="s">
        <v>220</v>
      </c>
      <c r="AK252" s="476" t="s">
        <v>222</v>
      </c>
      <c r="AL252" s="468"/>
      <c r="AM252" s="469"/>
      <c r="AN252" s="469"/>
      <c r="AO252" s="469"/>
      <c r="AP252" s="469"/>
      <c r="AQ252" s="469"/>
      <c r="AR252" s="469"/>
      <c r="AS252" s="469"/>
      <c r="AT252" s="469"/>
      <c r="AU252" s="469"/>
      <c r="AV252" s="469"/>
      <c r="AW252" s="469"/>
      <c r="AX252" s="469"/>
      <c r="AY252" s="469"/>
      <c r="AZ252" s="469"/>
      <c r="BA252" s="469"/>
      <c r="BB252" s="362"/>
      <c r="BC252" s="362"/>
      <c r="BD252" s="362"/>
      <c r="BE252" s="362"/>
      <c r="BF252" s="362"/>
      <c r="BG252" s="362"/>
      <c r="BH252" s="362"/>
      <c r="BI252" s="362"/>
      <c r="BJ252" s="362"/>
      <c r="BK252" s="362"/>
      <c r="BL252" s="362"/>
    </row>
    <row r="253" ht="27.75" customHeight="1">
      <c r="A253" s="462"/>
      <c r="B253" s="612"/>
      <c r="C253" s="613" t="s">
        <v>618</v>
      </c>
      <c r="D253" s="647" t="s">
        <v>144</v>
      </c>
      <c r="E253" s="615" t="s">
        <v>619</v>
      </c>
      <c r="F253" s="616"/>
      <c r="G253" s="616"/>
      <c r="H253" s="617"/>
      <c r="I253" s="618">
        <v>19.0</v>
      </c>
      <c r="J253" s="614" t="s">
        <v>151</v>
      </c>
      <c r="K253" s="619" t="s">
        <v>318</v>
      </c>
      <c r="L253" s="617"/>
      <c r="M253" s="620">
        <v>3751.01</v>
      </c>
      <c r="N253" s="621"/>
      <c r="O253" s="622"/>
      <c r="P253" s="623"/>
      <c r="Q253" s="624"/>
      <c r="R253" s="625"/>
      <c r="S253" s="626"/>
      <c r="T253" s="526"/>
      <c r="U253" s="627"/>
      <c r="V253" s="628"/>
      <c r="W253" s="629"/>
      <c r="X253" s="630"/>
      <c r="Y253" s="631"/>
      <c r="Z253" s="632"/>
      <c r="AA253" s="632"/>
      <c r="AB253" s="632"/>
      <c r="AC253" s="633"/>
      <c r="AD253" s="633"/>
      <c r="AE253" s="633"/>
      <c r="AF253" s="635">
        <f t="shared" ref="AF253:AF272" si="258">SUM(N253:AB253)</f>
        <v>0</v>
      </c>
      <c r="AG253" s="635">
        <f t="shared" ref="AG253:AG272" si="259">AF253*I253</f>
        <v>0</v>
      </c>
      <c r="AH253" s="636">
        <f t="shared" ref="AH253:AH272" si="260">SUM(N253:AB253)*M253</f>
        <v>0</v>
      </c>
      <c r="AI253" s="637"/>
      <c r="AJ253" s="638"/>
      <c r="AK253" s="638">
        <f t="shared" ref="AK253:AK272" si="261">AJ253*AG253</f>
        <v>0</v>
      </c>
      <c r="AL253" s="515"/>
      <c r="AM253" s="469">
        <f t="shared" ref="AM253:BA253" si="257">$I253*N253</f>
        <v>0</v>
      </c>
      <c r="AN253" s="469">
        <f t="shared" si="257"/>
        <v>0</v>
      </c>
      <c r="AO253" s="469">
        <f t="shared" si="257"/>
        <v>0</v>
      </c>
      <c r="AP253" s="469">
        <f t="shared" si="257"/>
        <v>0</v>
      </c>
      <c r="AQ253" s="469">
        <f t="shared" si="257"/>
        <v>0</v>
      </c>
      <c r="AR253" s="469">
        <f t="shared" si="257"/>
        <v>0</v>
      </c>
      <c r="AS253" s="469">
        <f t="shared" si="257"/>
        <v>0</v>
      </c>
      <c r="AT253" s="469">
        <f t="shared" si="257"/>
        <v>0</v>
      </c>
      <c r="AU253" s="469">
        <f t="shared" si="257"/>
        <v>0</v>
      </c>
      <c r="AV253" s="469">
        <f t="shared" si="257"/>
        <v>0</v>
      </c>
      <c r="AW253" s="469">
        <f t="shared" si="257"/>
        <v>0</v>
      </c>
      <c r="AX253" s="469">
        <f t="shared" si="257"/>
        <v>0</v>
      </c>
      <c r="AY253" s="469">
        <f t="shared" si="257"/>
        <v>0</v>
      </c>
      <c r="AZ253" s="469">
        <f t="shared" si="257"/>
        <v>0</v>
      </c>
      <c r="BA253" s="469">
        <f t="shared" si="257"/>
        <v>0</v>
      </c>
      <c r="BB253" s="362"/>
      <c r="BC253" s="362"/>
      <c r="BD253" s="362"/>
      <c r="BE253" s="362"/>
      <c r="BF253" s="362"/>
      <c r="BG253" s="362"/>
      <c r="BH253" s="362"/>
      <c r="BI253" s="362"/>
      <c r="BJ253" s="362"/>
      <c r="BK253" s="362"/>
      <c r="BL253" s="362"/>
    </row>
    <row r="254" ht="12.0" customHeight="1">
      <c r="A254" s="462"/>
      <c r="B254" s="688" t="s">
        <v>578</v>
      </c>
      <c r="C254" s="688" t="s">
        <v>579</v>
      </c>
      <c r="D254" s="550" t="s">
        <v>144</v>
      </c>
      <c r="E254" s="552"/>
      <c r="F254" s="552"/>
      <c r="G254" s="689" t="s">
        <v>580</v>
      </c>
      <c r="H254" s="690" t="s">
        <v>251</v>
      </c>
      <c r="I254" s="554">
        <v>1.0</v>
      </c>
      <c r="J254" s="550" t="s">
        <v>151</v>
      </c>
      <c r="K254" s="691"/>
      <c r="L254" s="554">
        <v>40.0</v>
      </c>
      <c r="M254" s="692">
        <v>165.93300000000002</v>
      </c>
      <c r="N254" s="485"/>
      <c r="O254" s="486"/>
      <c r="P254" s="487"/>
      <c r="Q254" s="488"/>
      <c r="R254" s="489"/>
      <c r="S254" s="490"/>
      <c r="T254" s="526"/>
      <c r="U254" s="492"/>
      <c r="V254" s="493"/>
      <c r="W254" s="494"/>
      <c r="X254" s="495"/>
      <c r="Y254" s="496"/>
      <c r="Z254" s="529"/>
      <c r="AA254" s="529"/>
      <c r="AB254" s="529"/>
      <c r="AC254" s="443"/>
      <c r="AD254" s="443"/>
      <c r="AE254" s="461"/>
      <c r="AF254" s="513">
        <f t="shared" si="258"/>
        <v>0</v>
      </c>
      <c r="AG254" s="513">
        <f t="shared" si="259"/>
        <v>0</v>
      </c>
      <c r="AH254" s="514">
        <f t="shared" si="260"/>
        <v>0</v>
      </c>
      <c r="AI254" s="503"/>
      <c r="AJ254" s="458"/>
      <c r="AK254" s="638">
        <f t="shared" si="261"/>
        <v>0</v>
      </c>
      <c r="AL254" s="515"/>
      <c r="AM254" s="469">
        <f t="shared" ref="AM254:BA254" si="262">$I254*N254</f>
        <v>0</v>
      </c>
      <c r="AN254" s="469">
        <f t="shared" si="262"/>
        <v>0</v>
      </c>
      <c r="AO254" s="469">
        <f t="shared" si="262"/>
        <v>0</v>
      </c>
      <c r="AP254" s="469">
        <f t="shared" si="262"/>
        <v>0</v>
      </c>
      <c r="AQ254" s="469">
        <f t="shared" si="262"/>
        <v>0</v>
      </c>
      <c r="AR254" s="469">
        <f t="shared" si="262"/>
        <v>0</v>
      </c>
      <c r="AS254" s="469">
        <f t="shared" si="262"/>
        <v>0</v>
      </c>
      <c r="AT254" s="469">
        <f t="shared" si="262"/>
        <v>0</v>
      </c>
      <c r="AU254" s="469">
        <f t="shared" si="262"/>
        <v>0</v>
      </c>
      <c r="AV254" s="469">
        <f t="shared" si="262"/>
        <v>0</v>
      </c>
      <c r="AW254" s="469">
        <f t="shared" si="262"/>
        <v>0</v>
      </c>
      <c r="AX254" s="469">
        <f t="shared" si="262"/>
        <v>0</v>
      </c>
      <c r="AY254" s="469">
        <f t="shared" si="262"/>
        <v>0</v>
      </c>
      <c r="AZ254" s="469">
        <f t="shared" si="262"/>
        <v>0</v>
      </c>
      <c r="BA254" s="469">
        <f t="shared" si="262"/>
        <v>0</v>
      </c>
      <c r="BB254" s="362"/>
      <c r="BC254" s="362"/>
      <c r="BD254" s="362"/>
      <c r="BE254" s="362"/>
      <c r="BF254" s="362"/>
      <c r="BG254" s="362"/>
      <c r="BH254" s="362"/>
      <c r="BI254" s="362"/>
      <c r="BJ254" s="362"/>
      <c r="BK254" s="362"/>
      <c r="BL254" s="362"/>
    </row>
    <row r="255" ht="12.0" customHeight="1">
      <c r="A255" s="462"/>
      <c r="B255" s="688" t="s">
        <v>579</v>
      </c>
      <c r="C255" s="688" t="s">
        <v>581</v>
      </c>
      <c r="D255" s="550" t="s">
        <v>144</v>
      </c>
      <c r="E255" s="552"/>
      <c r="F255" s="552"/>
      <c r="G255" s="689" t="s">
        <v>582</v>
      </c>
      <c r="H255" s="690" t="s">
        <v>251</v>
      </c>
      <c r="I255" s="554">
        <v>1.0</v>
      </c>
      <c r="J255" s="550" t="s">
        <v>151</v>
      </c>
      <c r="K255" s="691"/>
      <c r="L255" s="554">
        <v>40.0</v>
      </c>
      <c r="M255" s="692">
        <v>165.93300000000002</v>
      </c>
      <c r="N255" s="485"/>
      <c r="O255" s="486"/>
      <c r="P255" s="487"/>
      <c r="Q255" s="488"/>
      <c r="R255" s="489"/>
      <c r="S255" s="490"/>
      <c r="T255" s="526"/>
      <c r="U255" s="492"/>
      <c r="V255" s="493"/>
      <c r="W255" s="494"/>
      <c r="X255" s="495"/>
      <c r="Y255" s="496"/>
      <c r="Z255" s="529"/>
      <c r="AA255" s="529"/>
      <c r="AB255" s="529"/>
      <c r="AC255" s="443"/>
      <c r="AD255" s="443"/>
      <c r="AE255" s="461"/>
      <c r="AF255" s="513">
        <f t="shared" si="258"/>
        <v>0</v>
      </c>
      <c r="AG255" s="513">
        <f t="shared" si="259"/>
        <v>0</v>
      </c>
      <c r="AH255" s="514">
        <f t="shared" si="260"/>
        <v>0</v>
      </c>
      <c r="AI255" s="503"/>
      <c r="AJ255" s="458"/>
      <c r="AK255" s="638">
        <f t="shared" si="261"/>
        <v>0</v>
      </c>
      <c r="AL255" s="515"/>
      <c r="AM255" s="469">
        <f t="shared" ref="AM255:BA255" si="263">$I255*N255</f>
        <v>0</v>
      </c>
      <c r="AN255" s="469">
        <f t="shared" si="263"/>
        <v>0</v>
      </c>
      <c r="AO255" s="469">
        <f t="shared" si="263"/>
        <v>0</v>
      </c>
      <c r="AP255" s="469">
        <f t="shared" si="263"/>
        <v>0</v>
      </c>
      <c r="AQ255" s="469">
        <f t="shared" si="263"/>
        <v>0</v>
      </c>
      <c r="AR255" s="469">
        <f t="shared" si="263"/>
        <v>0</v>
      </c>
      <c r="AS255" s="469">
        <f t="shared" si="263"/>
        <v>0</v>
      </c>
      <c r="AT255" s="469">
        <f t="shared" si="263"/>
        <v>0</v>
      </c>
      <c r="AU255" s="469">
        <f t="shared" si="263"/>
        <v>0</v>
      </c>
      <c r="AV255" s="469">
        <f t="shared" si="263"/>
        <v>0</v>
      </c>
      <c r="AW255" s="469">
        <f t="shared" si="263"/>
        <v>0</v>
      </c>
      <c r="AX255" s="469">
        <f t="shared" si="263"/>
        <v>0</v>
      </c>
      <c r="AY255" s="469">
        <f t="shared" si="263"/>
        <v>0</v>
      </c>
      <c r="AZ255" s="469">
        <f t="shared" si="263"/>
        <v>0</v>
      </c>
      <c r="BA255" s="469">
        <f t="shared" si="263"/>
        <v>0</v>
      </c>
      <c r="BB255" s="362"/>
      <c r="BC255" s="362"/>
      <c r="BD255" s="362"/>
      <c r="BE255" s="362"/>
      <c r="BF255" s="362"/>
      <c r="BG255" s="362"/>
      <c r="BH255" s="362"/>
      <c r="BI255" s="362"/>
      <c r="BJ255" s="362"/>
      <c r="BK255" s="362"/>
      <c r="BL255" s="362"/>
    </row>
    <row r="256" ht="12.0" customHeight="1">
      <c r="A256" s="462"/>
      <c r="B256" s="688" t="s">
        <v>581</v>
      </c>
      <c r="C256" s="688" t="s">
        <v>583</v>
      </c>
      <c r="D256" s="550" t="s">
        <v>144</v>
      </c>
      <c r="E256" s="552"/>
      <c r="F256" s="552"/>
      <c r="G256" s="689" t="s">
        <v>584</v>
      </c>
      <c r="H256" s="690" t="s">
        <v>251</v>
      </c>
      <c r="I256" s="554">
        <v>1.0</v>
      </c>
      <c r="J256" s="550" t="s">
        <v>151</v>
      </c>
      <c r="K256" s="691"/>
      <c r="L256" s="554">
        <v>40.0</v>
      </c>
      <c r="M256" s="692">
        <v>165.93300000000002</v>
      </c>
      <c r="N256" s="485"/>
      <c r="O256" s="486"/>
      <c r="P256" s="487"/>
      <c r="Q256" s="488"/>
      <c r="R256" s="489"/>
      <c r="S256" s="490"/>
      <c r="T256" s="526"/>
      <c r="U256" s="492"/>
      <c r="V256" s="493"/>
      <c r="W256" s="494"/>
      <c r="X256" s="495"/>
      <c r="Y256" s="496"/>
      <c r="Z256" s="529"/>
      <c r="AA256" s="529"/>
      <c r="AB256" s="529"/>
      <c r="AC256" s="443"/>
      <c r="AD256" s="443"/>
      <c r="AE256" s="461"/>
      <c r="AF256" s="513">
        <f t="shared" si="258"/>
        <v>0</v>
      </c>
      <c r="AG256" s="513">
        <f t="shared" si="259"/>
        <v>0</v>
      </c>
      <c r="AH256" s="514">
        <f t="shared" si="260"/>
        <v>0</v>
      </c>
      <c r="AI256" s="503"/>
      <c r="AJ256" s="458"/>
      <c r="AK256" s="638">
        <f t="shared" si="261"/>
        <v>0</v>
      </c>
      <c r="AL256" s="515"/>
      <c r="AM256" s="469">
        <f t="shared" ref="AM256:BA256" si="264">$I256*N256</f>
        <v>0</v>
      </c>
      <c r="AN256" s="469">
        <f t="shared" si="264"/>
        <v>0</v>
      </c>
      <c r="AO256" s="469">
        <f t="shared" si="264"/>
        <v>0</v>
      </c>
      <c r="AP256" s="469">
        <f t="shared" si="264"/>
        <v>0</v>
      </c>
      <c r="AQ256" s="469">
        <f t="shared" si="264"/>
        <v>0</v>
      </c>
      <c r="AR256" s="469">
        <f t="shared" si="264"/>
        <v>0</v>
      </c>
      <c r="AS256" s="469">
        <f t="shared" si="264"/>
        <v>0</v>
      </c>
      <c r="AT256" s="469">
        <f t="shared" si="264"/>
        <v>0</v>
      </c>
      <c r="AU256" s="469">
        <f t="shared" si="264"/>
        <v>0</v>
      </c>
      <c r="AV256" s="469">
        <f t="shared" si="264"/>
        <v>0</v>
      </c>
      <c r="AW256" s="469">
        <f t="shared" si="264"/>
        <v>0</v>
      </c>
      <c r="AX256" s="469">
        <f t="shared" si="264"/>
        <v>0</v>
      </c>
      <c r="AY256" s="469">
        <f t="shared" si="264"/>
        <v>0</v>
      </c>
      <c r="AZ256" s="469">
        <f t="shared" si="264"/>
        <v>0</v>
      </c>
      <c r="BA256" s="469">
        <f t="shared" si="264"/>
        <v>0</v>
      </c>
      <c r="BB256" s="362"/>
      <c r="BC256" s="362"/>
      <c r="BD256" s="362"/>
      <c r="BE256" s="362"/>
      <c r="BF256" s="362"/>
      <c r="BG256" s="362"/>
      <c r="BH256" s="362"/>
      <c r="BI256" s="362"/>
      <c r="BJ256" s="362"/>
      <c r="BK256" s="362"/>
      <c r="BL256" s="362"/>
    </row>
    <row r="257" ht="12.0" customHeight="1">
      <c r="A257" s="462"/>
      <c r="B257" s="688" t="s">
        <v>583</v>
      </c>
      <c r="C257" s="688" t="s">
        <v>585</v>
      </c>
      <c r="D257" s="550" t="s">
        <v>144</v>
      </c>
      <c r="E257" s="552"/>
      <c r="F257" s="552"/>
      <c r="G257" s="689" t="s">
        <v>586</v>
      </c>
      <c r="H257" s="690" t="s">
        <v>251</v>
      </c>
      <c r="I257" s="554">
        <v>1.0</v>
      </c>
      <c r="J257" s="550" t="s">
        <v>151</v>
      </c>
      <c r="K257" s="691"/>
      <c r="L257" s="554">
        <v>40.0</v>
      </c>
      <c r="M257" s="692">
        <v>165.93300000000002</v>
      </c>
      <c r="N257" s="485"/>
      <c r="O257" s="486"/>
      <c r="P257" s="487"/>
      <c r="Q257" s="488"/>
      <c r="R257" s="489"/>
      <c r="S257" s="490"/>
      <c r="T257" s="526"/>
      <c r="U257" s="492"/>
      <c r="V257" s="493"/>
      <c r="W257" s="494"/>
      <c r="X257" s="495"/>
      <c r="Y257" s="496"/>
      <c r="Z257" s="529"/>
      <c r="AA257" s="529"/>
      <c r="AB257" s="529"/>
      <c r="AC257" s="443"/>
      <c r="AD257" s="443"/>
      <c r="AE257" s="461"/>
      <c r="AF257" s="513">
        <f t="shared" si="258"/>
        <v>0</v>
      </c>
      <c r="AG257" s="513">
        <f t="shared" si="259"/>
        <v>0</v>
      </c>
      <c r="AH257" s="514">
        <f t="shared" si="260"/>
        <v>0</v>
      </c>
      <c r="AI257" s="503"/>
      <c r="AJ257" s="458"/>
      <c r="AK257" s="638">
        <f t="shared" si="261"/>
        <v>0</v>
      </c>
      <c r="AL257" s="515"/>
      <c r="AM257" s="469">
        <f t="shared" ref="AM257:BA257" si="265">$I257*N257</f>
        <v>0</v>
      </c>
      <c r="AN257" s="469">
        <f t="shared" si="265"/>
        <v>0</v>
      </c>
      <c r="AO257" s="469">
        <f t="shared" si="265"/>
        <v>0</v>
      </c>
      <c r="AP257" s="469">
        <f t="shared" si="265"/>
        <v>0</v>
      </c>
      <c r="AQ257" s="469">
        <f t="shared" si="265"/>
        <v>0</v>
      </c>
      <c r="AR257" s="469">
        <f t="shared" si="265"/>
        <v>0</v>
      </c>
      <c r="AS257" s="469">
        <f t="shared" si="265"/>
        <v>0</v>
      </c>
      <c r="AT257" s="469">
        <f t="shared" si="265"/>
        <v>0</v>
      </c>
      <c r="AU257" s="469">
        <f t="shared" si="265"/>
        <v>0</v>
      </c>
      <c r="AV257" s="469">
        <f t="shared" si="265"/>
        <v>0</v>
      </c>
      <c r="AW257" s="469">
        <f t="shared" si="265"/>
        <v>0</v>
      </c>
      <c r="AX257" s="469">
        <f t="shared" si="265"/>
        <v>0</v>
      </c>
      <c r="AY257" s="469">
        <f t="shared" si="265"/>
        <v>0</v>
      </c>
      <c r="AZ257" s="469">
        <f t="shared" si="265"/>
        <v>0</v>
      </c>
      <c r="BA257" s="469">
        <f t="shared" si="265"/>
        <v>0</v>
      </c>
      <c r="BB257" s="362"/>
      <c r="BC257" s="362"/>
      <c r="BD257" s="362"/>
      <c r="BE257" s="362"/>
      <c r="BF257" s="362"/>
      <c r="BG257" s="362"/>
      <c r="BH257" s="362"/>
      <c r="BI257" s="362"/>
      <c r="BJ257" s="362"/>
      <c r="BK257" s="362"/>
      <c r="BL257" s="362"/>
    </row>
    <row r="258" ht="12.0" customHeight="1">
      <c r="A258" s="462"/>
      <c r="B258" s="688" t="s">
        <v>585</v>
      </c>
      <c r="C258" s="688" t="s">
        <v>587</v>
      </c>
      <c r="D258" s="550" t="s">
        <v>144</v>
      </c>
      <c r="E258" s="552"/>
      <c r="F258" s="552"/>
      <c r="G258" s="689" t="s">
        <v>588</v>
      </c>
      <c r="H258" s="690" t="s">
        <v>251</v>
      </c>
      <c r="I258" s="554">
        <v>1.0</v>
      </c>
      <c r="J258" s="550" t="s">
        <v>151</v>
      </c>
      <c r="K258" s="691"/>
      <c r="L258" s="554">
        <v>40.0</v>
      </c>
      <c r="M258" s="692">
        <v>165.93300000000002</v>
      </c>
      <c r="N258" s="485"/>
      <c r="O258" s="486"/>
      <c r="P258" s="487"/>
      <c r="Q258" s="488"/>
      <c r="R258" s="489"/>
      <c r="S258" s="490"/>
      <c r="T258" s="526"/>
      <c r="U258" s="492"/>
      <c r="V258" s="493"/>
      <c r="W258" s="494"/>
      <c r="X258" s="495"/>
      <c r="Y258" s="496"/>
      <c r="Z258" s="529"/>
      <c r="AA258" s="529"/>
      <c r="AB258" s="529"/>
      <c r="AC258" s="443"/>
      <c r="AD258" s="443"/>
      <c r="AE258" s="461"/>
      <c r="AF258" s="513">
        <f t="shared" si="258"/>
        <v>0</v>
      </c>
      <c r="AG258" s="513">
        <f t="shared" si="259"/>
        <v>0</v>
      </c>
      <c r="AH258" s="514">
        <f t="shared" si="260"/>
        <v>0</v>
      </c>
      <c r="AI258" s="503"/>
      <c r="AJ258" s="458"/>
      <c r="AK258" s="638">
        <f t="shared" si="261"/>
        <v>0</v>
      </c>
      <c r="AL258" s="515"/>
      <c r="AM258" s="469">
        <f t="shared" ref="AM258:BA258" si="266">$I258*N258</f>
        <v>0</v>
      </c>
      <c r="AN258" s="469">
        <f t="shared" si="266"/>
        <v>0</v>
      </c>
      <c r="AO258" s="469">
        <f t="shared" si="266"/>
        <v>0</v>
      </c>
      <c r="AP258" s="469">
        <f t="shared" si="266"/>
        <v>0</v>
      </c>
      <c r="AQ258" s="469">
        <f t="shared" si="266"/>
        <v>0</v>
      </c>
      <c r="AR258" s="469">
        <f t="shared" si="266"/>
        <v>0</v>
      </c>
      <c r="AS258" s="469">
        <f t="shared" si="266"/>
        <v>0</v>
      </c>
      <c r="AT258" s="469">
        <f t="shared" si="266"/>
        <v>0</v>
      </c>
      <c r="AU258" s="469">
        <f t="shared" si="266"/>
        <v>0</v>
      </c>
      <c r="AV258" s="469">
        <f t="shared" si="266"/>
        <v>0</v>
      </c>
      <c r="AW258" s="469">
        <f t="shared" si="266"/>
        <v>0</v>
      </c>
      <c r="AX258" s="469">
        <f t="shared" si="266"/>
        <v>0</v>
      </c>
      <c r="AY258" s="469">
        <f t="shared" si="266"/>
        <v>0</v>
      </c>
      <c r="AZ258" s="469">
        <f t="shared" si="266"/>
        <v>0</v>
      </c>
      <c r="BA258" s="469">
        <f t="shared" si="266"/>
        <v>0</v>
      </c>
      <c r="BB258" s="362"/>
      <c r="BC258" s="362"/>
      <c r="BD258" s="362"/>
      <c r="BE258" s="362"/>
      <c r="BF258" s="362"/>
      <c r="BG258" s="362"/>
      <c r="BH258" s="362"/>
      <c r="BI258" s="362"/>
      <c r="BJ258" s="362"/>
      <c r="BK258" s="362"/>
      <c r="BL258" s="362"/>
    </row>
    <row r="259" ht="12.0" customHeight="1">
      <c r="A259" s="462"/>
      <c r="B259" s="688" t="s">
        <v>587</v>
      </c>
      <c r="C259" s="688" t="s">
        <v>589</v>
      </c>
      <c r="D259" s="550" t="s">
        <v>144</v>
      </c>
      <c r="E259" s="552"/>
      <c r="F259" s="552"/>
      <c r="G259" s="689" t="s">
        <v>590</v>
      </c>
      <c r="H259" s="690" t="s">
        <v>251</v>
      </c>
      <c r="I259" s="554">
        <v>1.0</v>
      </c>
      <c r="J259" s="550" t="s">
        <v>151</v>
      </c>
      <c r="K259" s="691"/>
      <c r="L259" s="554">
        <v>40.0</v>
      </c>
      <c r="M259" s="692">
        <v>165.93300000000002</v>
      </c>
      <c r="N259" s="485"/>
      <c r="O259" s="486"/>
      <c r="P259" s="487"/>
      <c r="Q259" s="488"/>
      <c r="R259" s="489"/>
      <c r="S259" s="490"/>
      <c r="T259" s="526"/>
      <c r="U259" s="492"/>
      <c r="V259" s="493"/>
      <c r="W259" s="494"/>
      <c r="X259" s="495"/>
      <c r="Y259" s="496"/>
      <c r="Z259" s="529"/>
      <c r="AA259" s="529"/>
      <c r="AB259" s="529"/>
      <c r="AC259" s="443"/>
      <c r="AD259" s="443"/>
      <c r="AE259" s="461"/>
      <c r="AF259" s="513">
        <f t="shared" si="258"/>
        <v>0</v>
      </c>
      <c r="AG259" s="513">
        <f t="shared" si="259"/>
        <v>0</v>
      </c>
      <c r="AH259" s="514">
        <f t="shared" si="260"/>
        <v>0</v>
      </c>
      <c r="AI259" s="503"/>
      <c r="AJ259" s="458"/>
      <c r="AK259" s="638">
        <f t="shared" si="261"/>
        <v>0</v>
      </c>
      <c r="AL259" s="515"/>
      <c r="AM259" s="469">
        <f t="shared" ref="AM259:BA259" si="267">$I259*N259</f>
        <v>0</v>
      </c>
      <c r="AN259" s="469">
        <f t="shared" si="267"/>
        <v>0</v>
      </c>
      <c r="AO259" s="469">
        <f t="shared" si="267"/>
        <v>0</v>
      </c>
      <c r="AP259" s="469">
        <f t="shared" si="267"/>
        <v>0</v>
      </c>
      <c r="AQ259" s="469">
        <f t="shared" si="267"/>
        <v>0</v>
      </c>
      <c r="AR259" s="469">
        <f t="shared" si="267"/>
        <v>0</v>
      </c>
      <c r="AS259" s="469">
        <f t="shared" si="267"/>
        <v>0</v>
      </c>
      <c r="AT259" s="469">
        <f t="shared" si="267"/>
        <v>0</v>
      </c>
      <c r="AU259" s="469">
        <f t="shared" si="267"/>
        <v>0</v>
      </c>
      <c r="AV259" s="469">
        <f t="shared" si="267"/>
        <v>0</v>
      </c>
      <c r="AW259" s="469">
        <f t="shared" si="267"/>
        <v>0</v>
      </c>
      <c r="AX259" s="469">
        <f t="shared" si="267"/>
        <v>0</v>
      </c>
      <c r="AY259" s="469">
        <f t="shared" si="267"/>
        <v>0</v>
      </c>
      <c r="AZ259" s="469">
        <f t="shared" si="267"/>
        <v>0</v>
      </c>
      <c r="BA259" s="469">
        <f t="shared" si="267"/>
        <v>0</v>
      </c>
      <c r="BB259" s="362"/>
      <c r="BC259" s="362"/>
      <c r="BD259" s="362"/>
      <c r="BE259" s="362"/>
      <c r="BF259" s="362"/>
      <c r="BG259" s="362"/>
      <c r="BH259" s="362"/>
      <c r="BI259" s="362"/>
      <c r="BJ259" s="362"/>
      <c r="BK259" s="362"/>
      <c r="BL259" s="362"/>
    </row>
    <row r="260" ht="12.0" customHeight="1">
      <c r="A260" s="462"/>
      <c r="B260" s="688" t="s">
        <v>589</v>
      </c>
      <c r="C260" s="688" t="s">
        <v>591</v>
      </c>
      <c r="D260" s="550" t="s">
        <v>144</v>
      </c>
      <c r="E260" s="552"/>
      <c r="F260" s="552"/>
      <c r="G260" s="689" t="s">
        <v>592</v>
      </c>
      <c r="H260" s="690" t="s">
        <v>251</v>
      </c>
      <c r="I260" s="554">
        <v>1.0</v>
      </c>
      <c r="J260" s="550" t="s">
        <v>151</v>
      </c>
      <c r="K260" s="691"/>
      <c r="L260" s="554">
        <v>40.0</v>
      </c>
      <c r="M260" s="692">
        <v>165.93300000000002</v>
      </c>
      <c r="N260" s="485"/>
      <c r="O260" s="486"/>
      <c r="P260" s="487"/>
      <c r="Q260" s="488"/>
      <c r="R260" s="489"/>
      <c r="S260" s="490"/>
      <c r="T260" s="526"/>
      <c r="U260" s="492"/>
      <c r="V260" s="493"/>
      <c r="W260" s="494"/>
      <c r="X260" s="495"/>
      <c r="Y260" s="496"/>
      <c r="Z260" s="529"/>
      <c r="AA260" s="529"/>
      <c r="AB260" s="529"/>
      <c r="AC260" s="443"/>
      <c r="AD260" s="443"/>
      <c r="AE260" s="461"/>
      <c r="AF260" s="513">
        <f t="shared" si="258"/>
        <v>0</v>
      </c>
      <c r="AG260" s="513">
        <f t="shared" si="259"/>
        <v>0</v>
      </c>
      <c r="AH260" s="514">
        <f t="shared" si="260"/>
        <v>0</v>
      </c>
      <c r="AI260" s="503"/>
      <c r="AJ260" s="458"/>
      <c r="AK260" s="638">
        <f t="shared" si="261"/>
        <v>0</v>
      </c>
      <c r="AL260" s="515"/>
      <c r="AM260" s="469">
        <f t="shared" ref="AM260:BA260" si="268">$I260*N260</f>
        <v>0</v>
      </c>
      <c r="AN260" s="469">
        <f t="shared" si="268"/>
        <v>0</v>
      </c>
      <c r="AO260" s="469">
        <f t="shared" si="268"/>
        <v>0</v>
      </c>
      <c r="AP260" s="469">
        <f t="shared" si="268"/>
        <v>0</v>
      </c>
      <c r="AQ260" s="469">
        <f t="shared" si="268"/>
        <v>0</v>
      </c>
      <c r="AR260" s="469">
        <f t="shared" si="268"/>
        <v>0</v>
      </c>
      <c r="AS260" s="469">
        <f t="shared" si="268"/>
        <v>0</v>
      </c>
      <c r="AT260" s="469">
        <f t="shared" si="268"/>
        <v>0</v>
      </c>
      <c r="AU260" s="469">
        <f t="shared" si="268"/>
        <v>0</v>
      </c>
      <c r="AV260" s="469">
        <f t="shared" si="268"/>
        <v>0</v>
      </c>
      <c r="AW260" s="469">
        <f t="shared" si="268"/>
        <v>0</v>
      </c>
      <c r="AX260" s="469">
        <f t="shared" si="268"/>
        <v>0</v>
      </c>
      <c r="AY260" s="469">
        <f t="shared" si="268"/>
        <v>0</v>
      </c>
      <c r="AZ260" s="469">
        <f t="shared" si="268"/>
        <v>0</v>
      </c>
      <c r="BA260" s="469">
        <f t="shared" si="268"/>
        <v>0</v>
      </c>
      <c r="BB260" s="362"/>
      <c r="BC260" s="362"/>
      <c r="BD260" s="362"/>
      <c r="BE260" s="362"/>
      <c r="BF260" s="362"/>
      <c r="BG260" s="362"/>
      <c r="BH260" s="362"/>
      <c r="BI260" s="362"/>
      <c r="BJ260" s="362"/>
      <c r="BK260" s="362"/>
      <c r="BL260" s="362"/>
    </row>
    <row r="261" ht="12.0" customHeight="1">
      <c r="A261" s="462"/>
      <c r="B261" s="688" t="s">
        <v>591</v>
      </c>
      <c r="C261" s="688" t="s">
        <v>593</v>
      </c>
      <c r="D261" s="550" t="s">
        <v>144</v>
      </c>
      <c r="E261" s="552"/>
      <c r="F261" s="552"/>
      <c r="G261" s="689" t="s">
        <v>594</v>
      </c>
      <c r="H261" s="690" t="s">
        <v>251</v>
      </c>
      <c r="I261" s="554">
        <v>1.0</v>
      </c>
      <c r="J261" s="550" t="s">
        <v>151</v>
      </c>
      <c r="K261" s="691"/>
      <c r="L261" s="554">
        <v>40.0</v>
      </c>
      <c r="M261" s="692">
        <v>165.93300000000002</v>
      </c>
      <c r="N261" s="485"/>
      <c r="O261" s="486"/>
      <c r="P261" s="487"/>
      <c r="Q261" s="488"/>
      <c r="R261" s="489"/>
      <c r="S261" s="490"/>
      <c r="T261" s="526"/>
      <c r="U261" s="492"/>
      <c r="V261" s="493"/>
      <c r="W261" s="494"/>
      <c r="X261" s="495"/>
      <c r="Y261" s="496"/>
      <c r="Z261" s="529"/>
      <c r="AA261" s="529"/>
      <c r="AB261" s="529"/>
      <c r="AC261" s="443"/>
      <c r="AD261" s="443"/>
      <c r="AE261" s="461"/>
      <c r="AF261" s="513">
        <f t="shared" si="258"/>
        <v>0</v>
      </c>
      <c r="AG261" s="513">
        <f t="shared" si="259"/>
        <v>0</v>
      </c>
      <c r="AH261" s="514">
        <f t="shared" si="260"/>
        <v>0</v>
      </c>
      <c r="AI261" s="503"/>
      <c r="AJ261" s="458"/>
      <c r="AK261" s="638">
        <f t="shared" si="261"/>
        <v>0</v>
      </c>
      <c r="AL261" s="515"/>
      <c r="AM261" s="469">
        <f t="shared" ref="AM261:BA261" si="269">$I261*N261</f>
        <v>0</v>
      </c>
      <c r="AN261" s="469">
        <f t="shared" si="269"/>
        <v>0</v>
      </c>
      <c r="AO261" s="469">
        <f t="shared" si="269"/>
        <v>0</v>
      </c>
      <c r="AP261" s="469">
        <f t="shared" si="269"/>
        <v>0</v>
      </c>
      <c r="AQ261" s="469">
        <f t="shared" si="269"/>
        <v>0</v>
      </c>
      <c r="AR261" s="469">
        <f t="shared" si="269"/>
        <v>0</v>
      </c>
      <c r="AS261" s="469">
        <f t="shared" si="269"/>
        <v>0</v>
      </c>
      <c r="AT261" s="469">
        <f t="shared" si="269"/>
        <v>0</v>
      </c>
      <c r="AU261" s="469">
        <f t="shared" si="269"/>
        <v>0</v>
      </c>
      <c r="AV261" s="469">
        <f t="shared" si="269"/>
        <v>0</v>
      </c>
      <c r="AW261" s="469">
        <f t="shared" si="269"/>
        <v>0</v>
      </c>
      <c r="AX261" s="469">
        <f t="shared" si="269"/>
        <v>0</v>
      </c>
      <c r="AY261" s="469">
        <f t="shared" si="269"/>
        <v>0</v>
      </c>
      <c r="AZ261" s="469">
        <f t="shared" si="269"/>
        <v>0</v>
      </c>
      <c r="BA261" s="469">
        <f t="shared" si="269"/>
        <v>0</v>
      </c>
      <c r="BB261" s="362"/>
      <c r="BC261" s="362"/>
      <c r="BD261" s="362"/>
      <c r="BE261" s="362"/>
      <c r="BF261" s="362"/>
      <c r="BG261" s="362"/>
      <c r="BH261" s="362"/>
      <c r="BI261" s="362"/>
      <c r="BJ261" s="362"/>
      <c r="BK261" s="362"/>
      <c r="BL261" s="362"/>
    </row>
    <row r="262" ht="12.0" customHeight="1">
      <c r="A262" s="462"/>
      <c r="B262" s="688" t="s">
        <v>593</v>
      </c>
      <c r="C262" s="688" t="s">
        <v>595</v>
      </c>
      <c r="D262" s="550" t="s">
        <v>144</v>
      </c>
      <c r="E262" s="552"/>
      <c r="F262" s="552"/>
      <c r="G262" s="689" t="s">
        <v>596</v>
      </c>
      <c r="H262" s="690" t="s">
        <v>251</v>
      </c>
      <c r="I262" s="554">
        <v>1.0</v>
      </c>
      <c r="J262" s="550" t="s">
        <v>151</v>
      </c>
      <c r="K262" s="691"/>
      <c r="L262" s="554">
        <v>59.0</v>
      </c>
      <c r="M262" s="692">
        <v>240.093</v>
      </c>
      <c r="N262" s="485"/>
      <c r="O262" s="486"/>
      <c r="P262" s="487"/>
      <c r="Q262" s="488"/>
      <c r="R262" s="489"/>
      <c r="S262" s="490"/>
      <c r="T262" s="526"/>
      <c r="U262" s="492"/>
      <c r="V262" s="493"/>
      <c r="W262" s="494"/>
      <c r="X262" s="495"/>
      <c r="Y262" s="496"/>
      <c r="Z262" s="529"/>
      <c r="AA262" s="529"/>
      <c r="AB262" s="529"/>
      <c r="AC262" s="443"/>
      <c r="AD262" s="443"/>
      <c r="AE262" s="461"/>
      <c r="AF262" s="513">
        <f t="shared" si="258"/>
        <v>0</v>
      </c>
      <c r="AG262" s="513">
        <f t="shared" si="259"/>
        <v>0</v>
      </c>
      <c r="AH262" s="514">
        <f t="shared" si="260"/>
        <v>0</v>
      </c>
      <c r="AI262" s="503"/>
      <c r="AJ262" s="545">
        <v>0.97</v>
      </c>
      <c r="AK262" s="638">
        <f t="shared" si="261"/>
        <v>0</v>
      </c>
      <c r="AL262" s="515"/>
      <c r="AM262" s="469">
        <f t="shared" ref="AM262:BA262" si="270">$I262*N262</f>
        <v>0</v>
      </c>
      <c r="AN262" s="469">
        <f t="shared" si="270"/>
        <v>0</v>
      </c>
      <c r="AO262" s="469">
        <f t="shared" si="270"/>
        <v>0</v>
      </c>
      <c r="AP262" s="469">
        <f t="shared" si="270"/>
        <v>0</v>
      </c>
      <c r="AQ262" s="469">
        <f t="shared" si="270"/>
        <v>0</v>
      </c>
      <c r="AR262" s="469">
        <f t="shared" si="270"/>
        <v>0</v>
      </c>
      <c r="AS262" s="469">
        <f t="shared" si="270"/>
        <v>0</v>
      </c>
      <c r="AT262" s="469">
        <f t="shared" si="270"/>
        <v>0</v>
      </c>
      <c r="AU262" s="469">
        <f t="shared" si="270"/>
        <v>0</v>
      </c>
      <c r="AV262" s="469">
        <f t="shared" si="270"/>
        <v>0</v>
      </c>
      <c r="AW262" s="469">
        <f t="shared" si="270"/>
        <v>0</v>
      </c>
      <c r="AX262" s="469">
        <f t="shared" si="270"/>
        <v>0</v>
      </c>
      <c r="AY262" s="469">
        <f t="shared" si="270"/>
        <v>0</v>
      </c>
      <c r="AZ262" s="469">
        <f t="shared" si="270"/>
        <v>0</v>
      </c>
      <c r="BA262" s="469">
        <f t="shared" si="270"/>
        <v>0</v>
      </c>
      <c r="BB262" s="362"/>
      <c r="BC262" s="362"/>
      <c r="BD262" s="362"/>
      <c r="BE262" s="362"/>
      <c r="BF262" s="362"/>
      <c r="BG262" s="362"/>
      <c r="BH262" s="362"/>
      <c r="BI262" s="362"/>
      <c r="BJ262" s="362"/>
      <c r="BK262" s="362"/>
      <c r="BL262" s="362"/>
    </row>
    <row r="263" ht="12.0" customHeight="1">
      <c r="A263" s="462"/>
      <c r="B263" s="688" t="s">
        <v>595</v>
      </c>
      <c r="C263" s="688" t="s">
        <v>597</v>
      </c>
      <c r="D263" s="550" t="s">
        <v>144</v>
      </c>
      <c r="E263" s="552"/>
      <c r="F263" s="552"/>
      <c r="G263" s="689" t="s">
        <v>598</v>
      </c>
      <c r="H263" s="690" t="s">
        <v>251</v>
      </c>
      <c r="I263" s="554">
        <v>1.0</v>
      </c>
      <c r="J263" s="550" t="s">
        <v>151</v>
      </c>
      <c r="K263" s="691"/>
      <c r="L263" s="554">
        <v>59.0</v>
      </c>
      <c r="M263" s="692">
        <v>240.093</v>
      </c>
      <c r="N263" s="485"/>
      <c r="O263" s="486"/>
      <c r="P263" s="487"/>
      <c r="Q263" s="488"/>
      <c r="R263" s="489"/>
      <c r="S263" s="490"/>
      <c r="T263" s="526"/>
      <c r="U263" s="492"/>
      <c r="V263" s="493"/>
      <c r="W263" s="494"/>
      <c r="X263" s="495"/>
      <c r="Y263" s="496"/>
      <c r="Z263" s="529"/>
      <c r="AA263" s="529"/>
      <c r="AB263" s="529"/>
      <c r="AC263" s="443"/>
      <c r="AD263" s="443"/>
      <c r="AE263" s="461"/>
      <c r="AF263" s="513">
        <f t="shared" si="258"/>
        <v>0</v>
      </c>
      <c r="AG263" s="513">
        <f t="shared" si="259"/>
        <v>0</v>
      </c>
      <c r="AH263" s="514">
        <f t="shared" si="260"/>
        <v>0</v>
      </c>
      <c r="AI263" s="503"/>
      <c r="AJ263" s="458">
        <v>1.0</v>
      </c>
      <c r="AK263" s="638">
        <f t="shared" si="261"/>
        <v>0</v>
      </c>
      <c r="AL263" s="515"/>
      <c r="AM263" s="469">
        <f t="shared" ref="AM263:BA263" si="271">$I263*N263</f>
        <v>0</v>
      </c>
      <c r="AN263" s="469">
        <f t="shared" si="271"/>
        <v>0</v>
      </c>
      <c r="AO263" s="469">
        <f t="shared" si="271"/>
        <v>0</v>
      </c>
      <c r="AP263" s="469">
        <f t="shared" si="271"/>
        <v>0</v>
      </c>
      <c r="AQ263" s="469">
        <f t="shared" si="271"/>
        <v>0</v>
      </c>
      <c r="AR263" s="469">
        <f t="shared" si="271"/>
        <v>0</v>
      </c>
      <c r="AS263" s="469">
        <f t="shared" si="271"/>
        <v>0</v>
      </c>
      <c r="AT263" s="469">
        <f t="shared" si="271"/>
        <v>0</v>
      </c>
      <c r="AU263" s="469">
        <f t="shared" si="271"/>
        <v>0</v>
      </c>
      <c r="AV263" s="469">
        <f t="shared" si="271"/>
        <v>0</v>
      </c>
      <c r="AW263" s="469">
        <f t="shared" si="271"/>
        <v>0</v>
      </c>
      <c r="AX263" s="469">
        <f t="shared" si="271"/>
        <v>0</v>
      </c>
      <c r="AY263" s="469">
        <f t="shared" si="271"/>
        <v>0</v>
      </c>
      <c r="AZ263" s="469">
        <f t="shared" si="271"/>
        <v>0</v>
      </c>
      <c r="BA263" s="469">
        <f t="shared" si="271"/>
        <v>0</v>
      </c>
      <c r="BB263" s="362"/>
      <c r="BC263" s="362"/>
      <c r="BD263" s="362"/>
      <c r="BE263" s="362"/>
      <c r="BF263" s="362"/>
      <c r="BG263" s="362"/>
      <c r="BH263" s="362"/>
      <c r="BI263" s="362"/>
      <c r="BJ263" s="362"/>
      <c r="BK263" s="362"/>
      <c r="BL263" s="362"/>
    </row>
    <row r="264" ht="12.0" customHeight="1">
      <c r="A264" s="462"/>
      <c r="B264" s="688" t="s">
        <v>597</v>
      </c>
      <c r="C264" s="688" t="s">
        <v>599</v>
      </c>
      <c r="D264" s="550" t="s">
        <v>144</v>
      </c>
      <c r="E264" s="552"/>
      <c r="F264" s="552"/>
      <c r="G264" s="689" t="s">
        <v>600</v>
      </c>
      <c r="H264" s="690" t="s">
        <v>251</v>
      </c>
      <c r="I264" s="554">
        <v>1.0</v>
      </c>
      <c r="J264" s="550" t="s">
        <v>151</v>
      </c>
      <c r="K264" s="691"/>
      <c r="L264" s="554">
        <v>59.0</v>
      </c>
      <c r="M264" s="692">
        <v>240.093</v>
      </c>
      <c r="N264" s="485"/>
      <c r="O264" s="486"/>
      <c r="P264" s="487"/>
      <c r="Q264" s="488"/>
      <c r="R264" s="489"/>
      <c r="S264" s="490"/>
      <c r="T264" s="526"/>
      <c r="U264" s="492"/>
      <c r="V264" s="493"/>
      <c r="W264" s="494"/>
      <c r="X264" s="495"/>
      <c r="Y264" s="496"/>
      <c r="Z264" s="529"/>
      <c r="AA264" s="529"/>
      <c r="AB264" s="529"/>
      <c r="AC264" s="443"/>
      <c r="AD264" s="443"/>
      <c r="AE264" s="461"/>
      <c r="AF264" s="513">
        <f t="shared" si="258"/>
        <v>0</v>
      </c>
      <c r="AG264" s="513">
        <f t="shared" si="259"/>
        <v>0</v>
      </c>
      <c r="AH264" s="514">
        <f t="shared" si="260"/>
        <v>0</v>
      </c>
      <c r="AI264" s="503"/>
      <c r="AJ264" s="458">
        <v>0.92</v>
      </c>
      <c r="AK264" s="638">
        <f t="shared" si="261"/>
        <v>0</v>
      </c>
      <c r="AL264" s="515"/>
      <c r="AM264" s="469">
        <f t="shared" ref="AM264:BA264" si="272">$I264*N264</f>
        <v>0</v>
      </c>
      <c r="AN264" s="469">
        <f t="shared" si="272"/>
        <v>0</v>
      </c>
      <c r="AO264" s="469">
        <f t="shared" si="272"/>
        <v>0</v>
      </c>
      <c r="AP264" s="469">
        <f t="shared" si="272"/>
        <v>0</v>
      </c>
      <c r="AQ264" s="469">
        <f t="shared" si="272"/>
        <v>0</v>
      </c>
      <c r="AR264" s="469">
        <f t="shared" si="272"/>
        <v>0</v>
      </c>
      <c r="AS264" s="469">
        <f t="shared" si="272"/>
        <v>0</v>
      </c>
      <c r="AT264" s="469">
        <f t="shared" si="272"/>
        <v>0</v>
      </c>
      <c r="AU264" s="469">
        <f t="shared" si="272"/>
        <v>0</v>
      </c>
      <c r="AV264" s="469">
        <f t="shared" si="272"/>
        <v>0</v>
      </c>
      <c r="AW264" s="469">
        <f t="shared" si="272"/>
        <v>0</v>
      </c>
      <c r="AX264" s="469">
        <f t="shared" si="272"/>
        <v>0</v>
      </c>
      <c r="AY264" s="469">
        <f t="shared" si="272"/>
        <v>0</v>
      </c>
      <c r="AZ264" s="469">
        <f t="shared" si="272"/>
        <v>0</v>
      </c>
      <c r="BA264" s="469">
        <f t="shared" si="272"/>
        <v>0</v>
      </c>
      <c r="BB264" s="362"/>
      <c r="BC264" s="362"/>
      <c r="BD264" s="362"/>
      <c r="BE264" s="362"/>
      <c r="BF264" s="362"/>
      <c r="BG264" s="362"/>
      <c r="BH264" s="362"/>
      <c r="BI264" s="362"/>
      <c r="BJ264" s="362"/>
      <c r="BK264" s="362"/>
      <c r="BL264" s="362"/>
    </row>
    <row r="265" ht="12.0" customHeight="1">
      <c r="A265" s="462"/>
      <c r="B265" s="688" t="s">
        <v>599</v>
      </c>
      <c r="C265" s="688" t="s">
        <v>601</v>
      </c>
      <c r="D265" s="550" t="s">
        <v>144</v>
      </c>
      <c r="E265" s="552"/>
      <c r="F265" s="552"/>
      <c r="G265" s="689" t="s">
        <v>602</v>
      </c>
      <c r="H265" s="690" t="s">
        <v>251</v>
      </c>
      <c r="I265" s="554">
        <v>1.0</v>
      </c>
      <c r="J265" s="550" t="s">
        <v>151</v>
      </c>
      <c r="K265" s="691"/>
      <c r="L265" s="554">
        <v>59.0</v>
      </c>
      <c r="M265" s="692">
        <v>240.093</v>
      </c>
      <c r="N265" s="485"/>
      <c r="O265" s="486"/>
      <c r="P265" s="487"/>
      <c r="Q265" s="488"/>
      <c r="R265" s="489"/>
      <c r="S265" s="490"/>
      <c r="T265" s="526"/>
      <c r="U265" s="492"/>
      <c r="V265" s="493"/>
      <c r="W265" s="494"/>
      <c r="X265" s="495"/>
      <c r="Y265" s="496"/>
      <c r="Z265" s="529"/>
      <c r="AA265" s="529"/>
      <c r="AB265" s="529"/>
      <c r="AC265" s="443"/>
      <c r="AD265" s="443"/>
      <c r="AE265" s="461"/>
      <c r="AF265" s="513">
        <f t="shared" si="258"/>
        <v>0</v>
      </c>
      <c r="AG265" s="513">
        <f t="shared" si="259"/>
        <v>0</v>
      </c>
      <c r="AH265" s="514">
        <f t="shared" si="260"/>
        <v>0</v>
      </c>
      <c r="AI265" s="503"/>
      <c r="AJ265" s="458">
        <v>0.92</v>
      </c>
      <c r="AK265" s="638">
        <f t="shared" si="261"/>
        <v>0</v>
      </c>
      <c r="AL265" s="515"/>
      <c r="AM265" s="469">
        <f t="shared" ref="AM265:BA265" si="273">$I265*N265</f>
        <v>0</v>
      </c>
      <c r="AN265" s="469">
        <f t="shared" si="273"/>
        <v>0</v>
      </c>
      <c r="AO265" s="469">
        <f t="shared" si="273"/>
        <v>0</v>
      </c>
      <c r="AP265" s="469">
        <f t="shared" si="273"/>
        <v>0</v>
      </c>
      <c r="AQ265" s="469">
        <f t="shared" si="273"/>
        <v>0</v>
      </c>
      <c r="AR265" s="469">
        <f t="shared" si="273"/>
        <v>0</v>
      </c>
      <c r="AS265" s="469">
        <f t="shared" si="273"/>
        <v>0</v>
      </c>
      <c r="AT265" s="469">
        <f t="shared" si="273"/>
        <v>0</v>
      </c>
      <c r="AU265" s="469">
        <f t="shared" si="273"/>
        <v>0</v>
      </c>
      <c r="AV265" s="469">
        <f t="shared" si="273"/>
        <v>0</v>
      </c>
      <c r="AW265" s="469">
        <f t="shared" si="273"/>
        <v>0</v>
      </c>
      <c r="AX265" s="469">
        <f t="shared" si="273"/>
        <v>0</v>
      </c>
      <c r="AY265" s="469">
        <f t="shared" si="273"/>
        <v>0</v>
      </c>
      <c r="AZ265" s="469">
        <f t="shared" si="273"/>
        <v>0</v>
      </c>
      <c r="BA265" s="469">
        <f t="shared" si="273"/>
        <v>0</v>
      </c>
      <c r="BB265" s="362"/>
      <c r="BC265" s="362"/>
      <c r="BD265" s="362"/>
      <c r="BE265" s="362"/>
      <c r="BF265" s="362"/>
      <c r="BG265" s="362"/>
      <c r="BH265" s="362"/>
      <c r="BI265" s="362"/>
      <c r="BJ265" s="362"/>
      <c r="BK265" s="362"/>
      <c r="BL265" s="362"/>
    </row>
    <row r="266" ht="12.0" customHeight="1">
      <c r="A266" s="462"/>
      <c r="B266" s="688" t="s">
        <v>601</v>
      </c>
      <c r="C266" s="688" t="s">
        <v>603</v>
      </c>
      <c r="D266" s="550" t="s">
        <v>144</v>
      </c>
      <c r="E266" s="552"/>
      <c r="F266" s="552"/>
      <c r="G266" s="689" t="s">
        <v>604</v>
      </c>
      <c r="H266" s="690" t="s">
        <v>251</v>
      </c>
      <c r="I266" s="554">
        <v>1.0</v>
      </c>
      <c r="J266" s="550" t="s">
        <v>151</v>
      </c>
      <c r="K266" s="691"/>
      <c r="L266" s="554">
        <v>59.0</v>
      </c>
      <c r="M266" s="692">
        <v>240.093</v>
      </c>
      <c r="N266" s="485"/>
      <c r="O266" s="486"/>
      <c r="P266" s="487"/>
      <c r="Q266" s="488"/>
      <c r="R266" s="489"/>
      <c r="S266" s="490"/>
      <c r="T266" s="526"/>
      <c r="U266" s="492"/>
      <c r="V266" s="493"/>
      <c r="W266" s="494"/>
      <c r="X266" s="495"/>
      <c r="Y266" s="496"/>
      <c r="Z266" s="529"/>
      <c r="AA266" s="529"/>
      <c r="AB266" s="529"/>
      <c r="AC266" s="443"/>
      <c r="AD266" s="443"/>
      <c r="AE266" s="461"/>
      <c r="AF266" s="513">
        <f t="shared" si="258"/>
        <v>0</v>
      </c>
      <c r="AG266" s="513">
        <f t="shared" si="259"/>
        <v>0</v>
      </c>
      <c r="AH266" s="514">
        <f t="shared" si="260"/>
        <v>0</v>
      </c>
      <c r="AI266" s="503"/>
      <c r="AJ266" s="503"/>
      <c r="AK266" s="638">
        <f t="shared" si="261"/>
        <v>0</v>
      </c>
      <c r="AL266" s="503"/>
      <c r="AM266" s="469">
        <f t="shared" ref="AM266:BA266" si="274">$I266*N266</f>
        <v>0</v>
      </c>
      <c r="AN266" s="469">
        <f t="shared" si="274"/>
        <v>0</v>
      </c>
      <c r="AO266" s="469">
        <f t="shared" si="274"/>
        <v>0</v>
      </c>
      <c r="AP266" s="469">
        <f t="shared" si="274"/>
        <v>0</v>
      </c>
      <c r="AQ266" s="469">
        <f t="shared" si="274"/>
        <v>0</v>
      </c>
      <c r="AR266" s="469">
        <f t="shared" si="274"/>
        <v>0</v>
      </c>
      <c r="AS266" s="469">
        <f t="shared" si="274"/>
        <v>0</v>
      </c>
      <c r="AT266" s="469">
        <f t="shared" si="274"/>
        <v>0</v>
      </c>
      <c r="AU266" s="469">
        <f t="shared" si="274"/>
        <v>0</v>
      </c>
      <c r="AV266" s="469">
        <f t="shared" si="274"/>
        <v>0</v>
      </c>
      <c r="AW266" s="469">
        <f t="shared" si="274"/>
        <v>0</v>
      </c>
      <c r="AX266" s="469">
        <f t="shared" si="274"/>
        <v>0</v>
      </c>
      <c r="AY266" s="469">
        <f t="shared" si="274"/>
        <v>0</v>
      </c>
      <c r="AZ266" s="469">
        <f t="shared" si="274"/>
        <v>0</v>
      </c>
      <c r="BA266" s="469">
        <f t="shared" si="274"/>
        <v>0</v>
      </c>
      <c r="BB266" s="362"/>
      <c r="BC266" s="362"/>
      <c r="BD266" s="362"/>
      <c r="BE266" s="362"/>
      <c r="BF266" s="362"/>
      <c r="BG266" s="362"/>
      <c r="BH266" s="362"/>
      <c r="BI266" s="362"/>
      <c r="BJ266" s="362"/>
      <c r="BK266" s="362"/>
      <c r="BL266" s="362"/>
    </row>
    <row r="267" ht="12.0" customHeight="1">
      <c r="A267" s="462"/>
      <c r="B267" s="688" t="s">
        <v>603</v>
      </c>
      <c r="C267" s="688" t="s">
        <v>605</v>
      </c>
      <c r="D267" s="550" t="s">
        <v>144</v>
      </c>
      <c r="E267" s="552"/>
      <c r="F267" s="552"/>
      <c r="G267" s="689" t="s">
        <v>606</v>
      </c>
      <c r="H267" s="690" t="s">
        <v>251</v>
      </c>
      <c r="I267" s="554">
        <v>1.0</v>
      </c>
      <c r="J267" s="550" t="s">
        <v>151</v>
      </c>
      <c r="K267" s="691"/>
      <c r="L267" s="554">
        <v>59.0</v>
      </c>
      <c r="M267" s="692">
        <v>240.093</v>
      </c>
      <c r="N267" s="485"/>
      <c r="O267" s="486"/>
      <c r="P267" s="487"/>
      <c r="Q267" s="488"/>
      <c r="R267" s="489"/>
      <c r="S267" s="490"/>
      <c r="T267" s="526"/>
      <c r="U267" s="492"/>
      <c r="V267" s="493"/>
      <c r="W267" s="494"/>
      <c r="X267" s="495"/>
      <c r="Y267" s="496"/>
      <c r="Z267" s="529"/>
      <c r="AA267" s="529"/>
      <c r="AB267" s="529"/>
      <c r="AC267" s="443"/>
      <c r="AD267" s="443"/>
      <c r="AE267" s="461"/>
      <c r="AF267" s="513">
        <f t="shared" si="258"/>
        <v>0</v>
      </c>
      <c r="AG267" s="513">
        <f t="shared" si="259"/>
        <v>0</v>
      </c>
      <c r="AH267" s="514">
        <f t="shared" si="260"/>
        <v>0</v>
      </c>
      <c r="AI267" s="503"/>
      <c r="AJ267" s="503"/>
      <c r="AK267" s="638">
        <f t="shared" si="261"/>
        <v>0</v>
      </c>
      <c r="AL267" s="503"/>
      <c r="AM267" s="469">
        <f t="shared" ref="AM267:BA267" si="275">$I267*N267</f>
        <v>0</v>
      </c>
      <c r="AN267" s="469">
        <f t="shared" si="275"/>
        <v>0</v>
      </c>
      <c r="AO267" s="469">
        <f t="shared" si="275"/>
        <v>0</v>
      </c>
      <c r="AP267" s="469">
        <f t="shared" si="275"/>
        <v>0</v>
      </c>
      <c r="AQ267" s="469">
        <f t="shared" si="275"/>
        <v>0</v>
      </c>
      <c r="AR267" s="469">
        <f t="shared" si="275"/>
        <v>0</v>
      </c>
      <c r="AS267" s="469">
        <f t="shared" si="275"/>
        <v>0</v>
      </c>
      <c r="AT267" s="469">
        <f t="shared" si="275"/>
        <v>0</v>
      </c>
      <c r="AU267" s="469">
        <f t="shared" si="275"/>
        <v>0</v>
      </c>
      <c r="AV267" s="469">
        <f t="shared" si="275"/>
        <v>0</v>
      </c>
      <c r="AW267" s="469">
        <f t="shared" si="275"/>
        <v>0</v>
      </c>
      <c r="AX267" s="469">
        <f t="shared" si="275"/>
        <v>0</v>
      </c>
      <c r="AY267" s="469">
        <f t="shared" si="275"/>
        <v>0</v>
      </c>
      <c r="AZ267" s="469">
        <f t="shared" si="275"/>
        <v>0</v>
      </c>
      <c r="BA267" s="469">
        <f t="shared" si="275"/>
        <v>0</v>
      </c>
      <c r="BB267" s="362"/>
      <c r="BC267" s="362"/>
      <c r="BD267" s="362"/>
      <c r="BE267" s="362"/>
      <c r="BF267" s="362"/>
      <c r="BG267" s="362"/>
      <c r="BH267" s="362"/>
      <c r="BI267" s="362"/>
      <c r="BJ267" s="362"/>
      <c r="BK267" s="362"/>
      <c r="BL267" s="362"/>
    </row>
    <row r="268" ht="12.0" customHeight="1">
      <c r="A268" s="462"/>
      <c r="B268" s="688" t="s">
        <v>605</v>
      </c>
      <c r="C268" s="688" t="s">
        <v>607</v>
      </c>
      <c r="D268" s="550" t="s">
        <v>144</v>
      </c>
      <c r="E268" s="552"/>
      <c r="F268" s="552"/>
      <c r="G268" s="689" t="s">
        <v>608</v>
      </c>
      <c r="H268" s="690" t="s">
        <v>278</v>
      </c>
      <c r="I268" s="554">
        <v>1.0</v>
      </c>
      <c r="J268" s="550" t="s">
        <v>151</v>
      </c>
      <c r="K268" s="691"/>
      <c r="L268" s="554">
        <v>85.0</v>
      </c>
      <c r="M268" s="692">
        <v>268.83</v>
      </c>
      <c r="N268" s="485"/>
      <c r="O268" s="486"/>
      <c r="P268" s="487"/>
      <c r="Q268" s="488"/>
      <c r="R268" s="489"/>
      <c r="S268" s="490"/>
      <c r="T268" s="526"/>
      <c r="U268" s="492"/>
      <c r="V268" s="493"/>
      <c r="W268" s="494"/>
      <c r="X268" s="495"/>
      <c r="Y268" s="496"/>
      <c r="Z268" s="529"/>
      <c r="AA268" s="529"/>
      <c r="AB268" s="529"/>
      <c r="AC268" s="443"/>
      <c r="AD268" s="443"/>
      <c r="AE268" s="461"/>
      <c r="AF268" s="513">
        <f t="shared" si="258"/>
        <v>0</v>
      </c>
      <c r="AG268" s="513">
        <f t="shared" si="259"/>
        <v>0</v>
      </c>
      <c r="AH268" s="514">
        <f t="shared" si="260"/>
        <v>0</v>
      </c>
      <c r="AI268" s="503"/>
      <c r="AJ268" s="503"/>
      <c r="AK268" s="638">
        <f t="shared" si="261"/>
        <v>0</v>
      </c>
      <c r="AL268" s="503"/>
      <c r="AM268" s="469">
        <f t="shared" ref="AM268:BA268" si="276">$I268*N268</f>
        <v>0</v>
      </c>
      <c r="AN268" s="469">
        <f t="shared" si="276"/>
        <v>0</v>
      </c>
      <c r="AO268" s="469">
        <f t="shared" si="276"/>
        <v>0</v>
      </c>
      <c r="AP268" s="469">
        <f t="shared" si="276"/>
        <v>0</v>
      </c>
      <c r="AQ268" s="469">
        <f t="shared" si="276"/>
        <v>0</v>
      </c>
      <c r="AR268" s="469">
        <f t="shared" si="276"/>
        <v>0</v>
      </c>
      <c r="AS268" s="469">
        <f t="shared" si="276"/>
        <v>0</v>
      </c>
      <c r="AT268" s="469">
        <f t="shared" si="276"/>
        <v>0</v>
      </c>
      <c r="AU268" s="469">
        <f t="shared" si="276"/>
        <v>0</v>
      </c>
      <c r="AV268" s="469">
        <f t="shared" si="276"/>
        <v>0</v>
      </c>
      <c r="AW268" s="469">
        <f t="shared" si="276"/>
        <v>0</v>
      </c>
      <c r="AX268" s="469">
        <f t="shared" si="276"/>
        <v>0</v>
      </c>
      <c r="AY268" s="469">
        <f t="shared" si="276"/>
        <v>0</v>
      </c>
      <c r="AZ268" s="469">
        <f t="shared" si="276"/>
        <v>0</v>
      </c>
      <c r="BA268" s="469">
        <f t="shared" si="276"/>
        <v>0</v>
      </c>
      <c r="BB268" s="362"/>
      <c r="BC268" s="362"/>
      <c r="BD268" s="362"/>
      <c r="BE268" s="362"/>
      <c r="BF268" s="362"/>
      <c r="BG268" s="362"/>
      <c r="BH268" s="362"/>
      <c r="BI268" s="362"/>
      <c r="BJ268" s="362"/>
      <c r="BK268" s="362"/>
      <c r="BL268" s="362"/>
    </row>
    <row r="269" ht="12.0" customHeight="1">
      <c r="A269" s="462"/>
      <c r="B269" s="688" t="s">
        <v>607</v>
      </c>
      <c r="C269" s="688" t="s">
        <v>609</v>
      </c>
      <c r="D269" s="550" t="s">
        <v>144</v>
      </c>
      <c r="E269" s="552"/>
      <c r="F269" s="552"/>
      <c r="G269" s="689" t="s">
        <v>610</v>
      </c>
      <c r="H269" s="690" t="s">
        <v>278</v>
      </c>
      <c r="I269" s="554">
        <v>1.0</v>
      </c>
      <c r="J269" s="550" t="s">
        <v>151</v>
      </c>
      <c r="K269" s="691"/>
      <c r="L269" s="554">
        <v>85.0</v>
      </c>
      <c r="M269" s="692">
        <v>268.83</v>
      </c>
      <c r="N269" s="485"/>
      <c r="O269" s="486"/>
      <c r="P269" s="487"/>
      <c r="Q269" s="488"/>
      <c r="R269" s="489"/>
      <c r="S269" s="490"/>
      <c r="T269" s="526"/>
      <c r="U269" s="492"/>
      <c r="V269" s="493"/>
      <c r="W269" s="494"/>
      <c r="X269" s="495"/>
      <c r="Y269" s="496"/>
      <c r="Z269" s="529"/>
      <c r="AA269" s="529"/>
      <c r="AB269" s="529"/>
      <c r="AC269" s="443"/>
      <c r="AD269" s="443"/>
      <c r="AE269" s="461"/>
      <c r="AF269" s="513">
        <f t="shared" si="258"/>
        <v>0</v>
      </c>
      <c r="AG269" s="513">
        <f t="shared" si="259"/>
        <v>0</v>
      </c>
      <c r="AH269" s="514">
        <f t="shared" si="260"/>
        <v>0</v>
      </c>
      <c r="AI269" s="503"/>
      <c r="AJ269" s="503"/>
      <c r="AK269" s="638">
        <f t="shared" si="261"/>
        <v>0</v>
      </c>
      <c r="AL269" s="503"/>
      <c r="AM269" s="469">
        <f t="shared" ref="AM269:BA269" si="277">$I269*N269</f>
        <v>0</v>
      </c>
      <c r="AN269" s="469">
        <f t="shared" si="277"/>
        <v>0</v>
      </c>
      <c r="AO269" s="469">
        <f t="shared" si="277"/>
        <v>0</v>
      </c>
      <c r="AP269" s="469">
        <f t="shared" si="277"/>
        <v>0</v>
      </c>
      <c r="AQ269" s="469">
        <f t="shared" si="277"/>
        <v>0</v>
      </c>
      <c r="AR269" s="469">
        <f t="shared" si="277"/>
        <v>0</v>
      </c>
      <c r="AS269" s="469">
        <f t="shared" si="277"/>
        <v>0</v>
      </c>
      <c r="AT269" s="469">
        <f t="shared" si="277"/>
        <v>0</v>
      </c>
      <c r="AU269" s="469">
        <f t="shared" si="277"/>
        <v>0</v>
      </c>
      <c r="AV269" s="469">
        <f t="shared" si="277"/>
        <v>0</v>
      </c>
      <c r="AW269" s="469">
        <f t="shared" si="277"/>
        <v>0</v>
      </c>
      <c r="AX269" s="469">
        <f t="shared" si="277"/>
        <v>0</v>
      </c>
      <c r="AY269" s="469">
        <f t="shared" si="277"/>
        <v>0</v>
      </c>
      <c r="AZ269" s="469">
        <f t="shared" si="277"/>
        <v>0</v>
      </c>
      <c r="BA269" s="469">
        <f t="shared" si="277"/>
        <v>0</v>
      </c>
      <c r="BB269" s="362"/>
      <c r="BC269" s="362"/>
      <c r="BD269" s="362"/>
      <c r="BE269" s="362"/>
      <c r="BF269" s="362"/>
      <c r="BG269" s="362"/>
      <c r="BH269" s="362"/>
      <c r="BI269" s="362"/>
      <c r="BJ269" s="362"/>
      <c r="BK269" s="362"/>
      <c r="BL269" s="362"/>
    </row>
    <row r="270" ht="12.0" customHeight="1">
      <c r="A270" s="540"/>
      <c r="B270" s="688" t="s">
        <v>609</v>
      </c>
      <c r="C270" s="688" t="s">
        <v>611</v>
      </c>
      <c r="D270" s="550" t="s">
        <v>144</v>
      </c>
      <c r="E270" s="552"/>
      <c r="F270" s="552"/>
      <c r="G270" s="689" t="s">
        <v>612</v>
      </c>
      <c r="H270" s="690" t="s">
        <v>278</v>
      </c>
      <c r="I270" s="554">
        <v>1.0</v>
      </c>
      <c r="J270" s="550" t="s">
        <v>151</v>
      </c>
      <c r="K270" s="691"/>
      <c r="L270" s="554">
        <v>85.0</v>
      </c>
      <c r="M270" s="692">
        <v>268.83</v>
      </c>
      <c r="N270" s="485"/>
      <c r="O270" s="486"/>
      <c r="P270" s="487"/>
      <c r="Q270" s="488"/>
      <c r="R270" s="489"/>
      <c r="S270" s="490"/>
      <c r="T270" s="526"/>
      <c r="U270" s="492"/>
      <c r="V270" s="493"/>
      <c r="W270" s="494"/>
      <c r="X270" s="495"/>
      <c r="Y270" s="496"/>
      <c r="Z270" s="529"/>
      <c r="AA270" s="529"/>
      <c r="AB270" s="529"/>
      <c r="AC270" s="443"/>
      <c r="AD270" s="469"/>
      <c r="AE270" s="461"/>
      <c r="AF270" s="513">
        <f t="shared" si="258"/>
        <v>0</v>
      </c>
      <c r="AG270" s="513">
        <f t="shared" si="259"/>
        <v>0</v>
      </c>
      <c r="AH270" s="514">
        <f t="shared" si="260"/>
        <v>0</v>
      </c>
      <c r="AI270" s="544"/>
      <c r="AJ270" s="544"/>
      <c r="AK270" s="638">
        <f t="shared" si="261"/>
        <v>0</v>
      </c>
      <c r="AL270" s="544"/>
      <c r="AM270" s="469">
        <f t="shared" ref="AM270:BA270" si="278">$I270*N270</f>
        <v>0</v>
      </c>
      <c r="AN270" s="469">
        <f t="shared" si="278"/>
        <v>0</v>
      </c>
      <c r="AO270" s="469">
        <f t="shared" si="278"/>
        <v>0</v>
      </c>
      <c r="AP270" s="469">
        <f t="shared" si="278"/>
        <v>0</v>
      </c>
      <c r="AQ270" s="469">
        <f t="shared" si="278"/>
        <v>0</v>
      </c>
      <c r="AR270" s="469">
        <f t="shared" si="278"/>
        <v>0</v>
      </c>
      <c r="AS270" s="469">
        <f t="shared" si="278"/>
        <v>0</v>
      </c>
      <c r="AT270" s="469">
        <f t="shared" si="278"/>
        <v>0</v>
      </c>
      <c r="AU270" s="469">
        <f t="shared" si="278"/>
        <v>0</v>
      </c>
      <c r="AV270" s="469">
        <f t="shared" si="278"/>
        <v>0</v>
      </c>
      <c r="AW270" s="469">
        <f t="shared" si="278"/>
        <v>0</v>
      </c>
      <c r="AX270" s="469">
        <f t="shared" si="278"/>
        <v>0</v>
      </c>
      <c r="AY270" s="469">
        <f t="shared" si="278"/>
        <v>0</v>
      </c>
      <c r="AZ270" s="469">
        <f t="shared" si="278"/>
        <v>0</v>
      </c>
      <c r="BA270" s="469">
        <f t="shared" si="278"/>
        <v>0</v>
      </c>
      <c r="BB270" s="547"/>
      <c r="BC270" s="362"/>
      <c r="BD270" s="362"/>
      <c r="BE270" s="362"/>
      <c r="BF270" s="362"/>
      <c r="BG270" s="362"/>
      <c r="BH270" s="362"/>
      <c r="BI270" s="362"/>
      <c r="BJ270" s="362"/>
      <c r="BK270" s="362"/>
      <c r="BL270" s="362"/>
    </row>
    <row r="271" ht="12.0" customHeight="1">
      <c r="A271" s="462"/>
      <c r="B271" s="688" t="s">
        <v>611</v>
      </c>
      <c r="C271" s="688" t="s">
        <v>613</v>
      </c>
      <c r="D271" s="550" t="s">
        <v>144</v>
      </c>
      <c r="E271" s="552"/>
      <c r="F271" s="552"/>
      <c r="G271" s="689" t="s">
        <v>614</v>
      </c>
      <c r="H271" s="690" t="s">
        <v>278</v>
      </c>
      <c r="I271" s="554">
        <v>1.0</v>
      </c>
      <c r="J271" s="550" t="s">
        <v>151</v>
      </c>
      <c r="K271" s="691"/>
      <c r="L271" s="554">
        <v>85.0</v>
      </c>
      <c r="M271" s="692">
        <v>268.83</v>
      </c>
      <c r="N271" s="485"/>
      <c r="O271" s="486"/>
      <c r="P271" s="487"/>
      <c r="Q271" s="488"/>
      <c r="R271" s="489"/>
      <c r="S271" s="490"/>
      <c r="T271" s="526"/>
      <c r="U271" s="492"/>
      <c r="V271" s="493"/>
      <c r="W271" s="494"/>
      <c r="X271" s="495"/>
      <c r="Y271" s="496"/>
      <c r="Z271" s="529"/>
      <c r="AA271" s="529"/>
      <c r="AB271" s="529"/>
      <c r="AC271" s="443"/>
      <c r="AD271" s="443"/>
      <c r="AE271" s="461"/>
      <c r="AF271" s="513">
        <f t="shared" si="258"/>
        <v>0</v>
      </c>
      <c r="AG271" s="513">
        <f t="shared" si="259"/>
        <v>0</v>
      </c>
      <c r="AH271" s="514">
        <f t="shared" si="260"/>
        <v>0</v>
      </c>
      <c r="AI271" s="503"/>
      <c r="AJ271" s="503"/>
      <c r="AK271" s="638">
        <f t="shared" si="261"/>
        <v>0</v>
      </c>
      <c r="AL271" s="503"/>
      <c r="AM271" s="469">
        <f t="shared" ref="AM271:BA271" si="279">$I271*N271</f>
        <v>0</v>
      </c>
      <c r="AN271" s="469">
        <f t="shared" si="279"/>
        <v>0</v>
      </c>
      <c r="AO271" s="469">
        <f t="shared" si="279"/>
        <v>0</v>
      </c>
      <c r="AP271" s="469">
        <f t="shared" si="279"/>
        <v>0</v>
      </c>
      <c r="AQ271" s="469">
        <f t="shared" si="279"/>
        <v>0</v>
      </c>
      <c r="AR271" s="469">
        <f t="shared" si="279"/>
        <v>0</v>
      </c>
      <c r="AS271" s="469">
        <f t="shared" si="279"/>
        <v>0</v>
      </c>
      <c r="AT271" s="469">
        <f t="shared" si="279"/>
        <v>0</v>
      </c>
      <c r="AU271" s="469">
        <f t="shared" si="279"/>
        <v>0</v>
      </c>
      <c r="AV271" s="469">
        <f t="shared" si="279"/>
        <v>0</v>
      </c>
      <c r="AW271" s="469">
        <f t="shared" si="279"/>
        <v>0</v>
      </c>
      <c r="AX271" s="469">
        <f t="shared" si="279"/>
        <v>0</v>
      </c>
      <c r="AY271" s="469">
        <f t="shared" si="279"/>
        <v>0</v>
      </c>
      <c r="AZ271" s="469">
        <f t="shared" si="279"/>
        <v>0</v>
      </c>
      <c r="BA271" s="469">
        <f t="shared" si="279"/>
        <v>0</v>
      </c>
      <c r="BB271" s="362"/>
      <c r="BC271" s="362"/>
      <c r="BD271" s="362"/>
      <c r="BE271" s="362"/>
      <c r="BF271" s="362"/>
      <c r="BG271" s="362"/>
      <c r="BH271" s="362"/>
      <c r="BI271" s="362"/>
      <c r="BJ271" s="362"/>
      <c r="BK271" s="362"/>
      <c r="BL271" s="362"/>
    </row>
    <row r="272" ht="12.0" customHeight="1">
      <c r="A272" s="462"/>
      <c r="B272" s="688" t="s">
        <v>613</v>
      </c>
      <c r="C272" s="688" t="s">
        <v>615</v>
      </c>
      <c r="D272" s="550" t="s">
        <v>144</v>
      </c>
      <c r="E272" s="552"/>
      <c r="F272" s="552"/>
      <c r="G272" s="689" t="s">
        <v>616</v>
      </c>
      <c r="H272" s="690" t="s">
        <v>476</v>
      </c>
      <c r="I272" s="554">
        <v>1.0</v>
      </c>
      <c r="J272" s="550" t="s">
        <v>151</v>
      </c>
      <c r="K272" s="691"/>
      <c r="L272" s="554">
        <v>115.0</v>
      </c>
      <c r="M272" s="692">
        <v>324.45</v>
      </c>
      <c r="N272" s="485"/>
      <c r="O272" s="486"/>
      <c r="P272" s="487"/>
      <c r="Q272" s="488"/>
      <c r="R272" s="489"/>
      <c r="S272" s="490"/>
      <c r="T272" s="526"/>
      <c r="U272" s="492"/>
      <c r="V272" s="493"/>
      <c r="W272" s="494"/>
      <c r="X272" s="495"/>
      <c r="Y272" s="496"/>
      <c r="Z272" s="529"/>
      <c r="AA272" s="529"/>
      <c r="AB272" s="529"/>
      <c r="AC272" s="443"/>
      <c r="AD272" s="443"/>
      <c r="AE272" s="461"/>
      <c r="AF272" s="513">
        <f t="shared" si="258"/>
        <v>0</v>
      </c>
      <c r="AG272" s="513">
        <f t="shared" si="259"/>
        <v>0</v>
      </c>
      <c r="AH272" s="514">
        <f t="shared" si="260"/>
        <v>0</v>
      </c>
      <c r="AI272" s="503"/>
      <c r="AJ272" s="503"/>
      <c r="AK272" s="638">
        <f t="shared" si="261"/>
        <v>0</v>
      </c>
      <c r="AL272" s="503"/>
      <c r="AM272" s="469">
        <f t="shared" ref="AM272:BA272" si="280">$I272*N272</f>
        <v>0</v>
      </c>
      <c r="AN272" s="469">
        <f t="shared" si="280"/>
        <v>0</v>
      </c>
      <c r="AO272" s="469">
        <f t="shared" si="280"/>
        <v>0</v>
      </c>
      <c r="AP272" s="469">
        <f t="shared" si="280"/>
        <v>0</v>
      </c>
      <c r="AQ272" s="469">
        <f t="shared" si="280"/>
        <v>0</v>
      </c>
      <c r="AR272" s="469">
        <f t="shared" si="280"/>
        <v>0</v>
      </c>
      <c r="AS272" s="469">
        <f t="shared" si="280"/>
        <v>0</v>
      </c>
      <c r="AT272" s="469">
        <f t="shared" si="280"/>
        <v>0</v>
      </c>
      <c r="AU272" s="469">
        <f t="shared" si="280"/>
        <v>0</v>
      </c>
      <c r="AV272" s="469">
        <f t="shared" si="280"/>
        <v>0</v>
      </c>
      <c r="AW272" s="469">
        <f t="shared" si="280"/>
        <v>0</v>
      </c>
      <c r="AX272" s="469">
        <f t="shared" si="280"/>
        <v>0</v>
      </c>
      <c r="AY272" s="469">
        <f t="shared" si="280"/>
        <v>0</v>
      </c>
      <c r="AZ272" s="469">
        <f t="shared" si="280"/>
        <v>0</v>
      </c>
      <c r="BA272" s="469">
        <f t="shared" si="280"/>
        <v>0</v>
      </c>
      <c r="BB272" s="362"/>
      <c r="BC272" s="362"/>
      <c r="BD272" s="362"/>
      <c r="BE272" s="362"/>
      <c r="BF272" s="362"/>
      <c r="BG272" s="362"/>
      <c r="BH272" s="362"/>
      <c r="BI272" s="362"/>
      <c r="BJ272" s="362"/>
      <c r="BK272" s="362"/>
      <c r="BL272" s="362"/>
    </row>
    <row r="273" ht="21.0" customHeight="1">
      <c r="A273" s="405"/>
      <c r="B273" s="252"/>
      <c r="C273" s="406"/>
      <c r="D273" s="406"/>
      <c r="E273" s="407"/>
      <c r="F273" s="406"/>
      <c r="G273" s="406"/>
      <c r="H273" s="406"/>
      <c r="I273" s="408"/>
      <c r="J273" s="406"/>
      <c r="K273" s="406"/>
      <c r="L273" s="408"/>
      <c r="M273" s="451"/>
      <c r="N273" s="470" t="s">
        <v>154</v>
      </c>
      <c r="O273" s="298"/>
      <c r="P273" s="298"/>
      <c r="Q273" s="298"/>
      <c r="R273" s="298"/>
      <c r="S273" s="298"/>
      <c r="T273" s="298"/>
      <c r="U273" s="298"/>
      <c r="V273" s="298"/>
      <c r="W273" s="298"/>
      <c r="X273" s="298"/>
      <c r="Y273" s="299"/>
      <c r="Z273" s="695" t="s">
        <v>132</v>
      </c>
      <c r="AA273" s="453"/>
      <c r="AB273" s="454"/>
      <c r="AC273" s="443"/>
      <c r="AD273" s="443"/>
      <c r="AE273" s="461"/>
      <c r="AF273" s="429"/>
      <c r="AG273" s="429"/>
      <c r="AH273" s="428"/>
      <c r="AI273" s="429"/>
      <c r="AJ273" s="429"/>
      <c r="AK273" s="461"/>
      <c r="AL273" s="408"/>
      <c r="AM273" s="469"/>
      <c r="AN273" s="469"/>
      <c r="AO273" s="469"/>
      <c r="AP273" s="469"/>
      <c r="AQ273" s="469"/>
      <c r="AR273" s="469"/>
      <c r="AS273" s="469"/>
      <c r="AT273" s="469"/>
      <c r="AU273" s="469"/>
      <c r="AV273" s="469"/>
      <c r="AW273" s="469"/>
      <c r="AX273" s="469"/>
      <c r="AY273" s="469"/>
      <c r="AZ273" s="469"/>
      <c r="BA273" s="469"/>
      <c r="BB273" s="443"/>
      <c r="BC273" s="443"/>
      <c r="BD273" s="443"/>
      <c r="BE273" s="443"/>
      <c r="BF273" s="443"/>
      <c r="BG273" s="443"/>
      <c r="BH273" s="443"/>
      <c r="BI273" s="443"/>
      <c r="BJ273" s="443"/>
      <c r="BK273" s="443"/>
      <c r="BL273" s="443"/>
    </row>
    <row r="274" ht="24.75" customHeight="1">
      <c r="A274" s="462"/>
      <c r="B274" s="463" t="s">
        <v>620</v>
      </c>
      <c r="C274" s="464"/>
      <c r="D274" s="464"/>
      <c r="E274" s="464"/>
      <c r="F274" s="464"/>
      <c r="G274" s="464"/>
      <c r="H274" s="464"/>
      <c r="I274" s="464"/>
      <c r="J274" s="464"/>
      <c r="K274" s="464"/>
      <c r="L274" s="464"/>
      <c r="M274" s="465"/>
      <c r="N274" s="696" t="s">
        <v>30</v>
      </c>
      <c r="O274" s="697" t="s">
        <v>31</v>
      </c>
      <c r="P274" s="60" t="s">
        <v>32</v>
      </c>
      <c r="Q274" s="61" t="s">
        <v>33</v>
      </c>
      <c r="R274" s="62" t="s">
        <v>34</v>
      </c>
      <c r="S274" s="63" t="s">
        <v>35</v>
      </c>
      <c r="T274" s="64" t="s">
        <v>36</v>
      </c>
      <c r="U274" s="698" t="s">
        <v>136</v>
      </c>
      <c r="V274" s="699" t="s">
        <v>38</v>
      </c>
      <c r="W274" s="67" t="s">
        <v>39</v>
      </c>
      <c r="X274" s="68" t="s">
        <v>40</v>
      </c>
      <c r="Y274" s="700" t="s">
        <v>41</v>
      </c>
      <c r="Z274" s="466" t="s">
        <v>42</v>
      </c>
      <c r="AA274" s="71" t="s">
        <v>43</v>
      </c>
      <c r="AB274" s="72" t="s">
        <v>44</v>
      </c>
      <c r="AC274" s="300"/>
      <c r="AD274" s="300"/>
      <c r="AE274" s="461"/>
      <c r="AF274" s="455"/>
      <c r="AG274" s="455"/>
      <c r="AH274" s="456"/>
      <c r="AI274" s="457"/>
      <c r="AJ274" s="467"/>
      <c r="AK274" s="467"/>
      <c r="AL274" s="701"/>
      <c r="AM274" s="469"/>
      <c r="AN274" s="469"/>
      <c r="AO274" s="469"/>
      <c r="AP274" s="469"/>
      <c r="AQ274" s="469"/>
      <c r="AR274" s="469"/>
      <c r="AS274" s="469"/>
      <c r="AT274" s="469"/>
      <c r="AU274" s="469"/>
      <c r="AV274" s="469"/>
      <c r="AW274" s="469"/>
      <c r="AX274" s="469"/>
      <c r="AY274" s="469"/>
      <c r="AZ274" s="469"/>
      <c r="BA274" s="469"/>
      <c r="BB274" s="300"/>
      <c r="BC274" s="300"/>
      <c r="BD274" s="300"/>
      <c r="BE274" s="300"/>
      <c r="BF274" s="300"/>
      <c r="BG274" s="300"/>
      <c r="BH274" s="300"/>
      <c r="BI274" s="300"/>
      <c r="BJ274" s="300"/>
      <c r="BK274" s="300"/>
      <c r="BL274" s="300"/>
    </row>
    <row r="275" ht="22.5" customHeight="1">
      <c r="A275" s="462"/>
      <c r="B275" s="470" t="s">
        <v>154</v>
      </c>
      <c r="C275" s="298"/>
      <c r="D275" s="298"/>
      <c r="E275" s="298"/>
      <c r="F275" s="298"/>
      <c r="G275" s="298"/>
      <c r="H275" s="298"/>
      <c r="I275" s="298"/>
      <c r="J275" s="298"/>
      <c r="K275" s="298"/>
      <c r="L275" s="298"/>
      <c r="M275" s="299"/>
      <c r="N275" s="702" t="s">
        <v>45</v>
      </c>
      <c r="O275" s="703" t="s">
        <v>46</v>
      </c>
      <c r="P275" s="79" t="s">
        <v>47</v>
      </c>
      <c r="Q275" s="80" t="s">
        <v>48</v>
      </c>
      <c r="R275" s="81" t="s">
        <v>49</v>
      </c>
      <c r="S275" s="82" t="s">
        <v>50</v>
      </c>
      <c r="T275" s="83" t="s">
        <v>51</v>
      </c>
      <c r="U275" s="704" t="s">
        <v>621</v>
      </c>
      <c r="V275" s="705" t="s">
        <v>53</v>
      </c>
      <c r="W275" s="86" t="s">
        <v>54</v>
      </c>
      <c r="X275" s="87" t="s">
        <v>55</v>
      </c>
      <c r="Y275" s="706" t="s">
        <v>56</v>
      </c>
      <c r="Z275" s="471" t="s">
        <v>57</v>
      </c>
      <c r="AA275" s="90" t="s">
        <v>58</v>
      </c>
      <c r="AB275" s="91" t="s">
        <v>59</v>
      </c>
      <c r="AC275" s="300"/>
      <c r="AD275" s="300"/>
      <c r="AE275" s="472" t="s">
        <v>224</v>
      </c>
      <c r="AF275" s="473" t="s">
        <v>142</v>
      </c>
      <c r="AG275" s="473" t="s">
        <v>142</v>
      </c>
      <c r="AH275" s="474" t="s">
        <v>24</v>
      </c>
      <c r="AI275" s="475"/>
      <c r="AJ275" s="476" t="s">
        <v>220</v>
      </c>
      <c r="AK275" s="476" t="s">
        <v>222</v>
      </c>
      <c r="AL275" s="701"/>
      <c r="AM275" s="469"/>
      <c r="AN275" s="469"/>
      <c r="AO275" s="469"/>
      <c r="AP275" s="469"/>
      <c r="AQ275" s="469"/>
      <c r="AR275" s="469"/>
      <c r="AS275" s="469"/>
      <c r="AT275" s="469"/>
      <c r="AU275" s="469"/>
      <c r="AV275" s="469"/>
      <c r="AW275" s="469"/>
      <c r="AX275" s="469"/>
      <c r="AY275" s="469"/>
      <c r="AZ275" s="469"/>
      <c r="BA275" s="469"/>
      <c r="BB275" s="300"/>
      <c r="BC275" s="300"/>
      <c r="BD275" s="300"/>
      <c r="BE275" s="300"/>
      <c r="BF275" s="300"/>
      <c r="BG275" s="300"/>
      <c r="BH275" s="300"/>
      <c r="BI275" s="300"/>
      <c r="BJ275" s="300"/>
      <c r="BK275" s="300"/>
      <c r="BL275" s="300"/>
    </row>
    <row r="276" ht="27.75" customHeight="1">
      <c r="A276" s="462"/>
      <c r="B276" s="612"/>
      <c r="C276" s="613" t="s">
        <v>152</v>
      </c>
      <c r="D276" s="647" t="s">
        <v>144</v>
      </c>
      <c r="E276" s="615" t="s">
        <v>622</v>
      </c>
      <c r="F276" s="616"/>
      <c r="G276" s="616"/>
      <c r="H276" s="617"/>
      <c r="I276" s="618">
        <v>12.0</v>
      </c>
      <c r="J276" s="614" t="s">
        <v>146</v>
      </c>
      <c r="K276" s="619" t="s">
        <v>623</v>
      </c>
      <c r="L276" s="617"/>
      <c r="M276" s="620">
        <v>1603.8</v>
      </c>
      <c r="N276" s="621"/>
      <c r="O276" s="622"/>
      <c r="P276" s="623"/>
      <c r="Q276" s="624"/>
      <c r="R276" s="625"/>
      <c r="S276" s="626"/>
      <c r="T276" s="707"/>
      <c r="U276" s="627"/>
      <c r="V276" s="628"/>
      <c r="W276" s="629"/>
      <c r="X276" s="630"/>
      <c r="Y276" s="631"/>
      <c r="Z276" s="497"/>
      <c r="AA276" s="498"/>
      <c r="AB276" s="499"/>
      <c r="AC276" s="300"/>
      <c r="AD276" s="300"/>
      <c r="AE276" s="512" t="s">
        <v>227</v>
      </c>
      <c r="AF276" s="501">
        <f t="shared" ref="AF276:AF288" si="282">SUM(N276:AB276)</f>
        <v>0</v>
      </c>
      <c r="AG276" s="501">
        <f t="shared" ref="AG276:AG288" si="283">AF276*I276</f>
        <v>0</v>
      </c>
      <c r="AH276" s="502">
        <f t="shared" ref="AH276:AH288" si="284">SUM(N276:AB276)*M276</f>
        <v>0</v>
      </c>
      <c r="AI276" s="503"/>
      <c r="AJ276" s="531">
        <f>SUM(AJ277:AJ288)</f>
        <v>12.8</v>
      </c>
      <c r="AK276" s="531">
        <f>SUM(N276:AB276)*AJ276</f>
        <v>0</v>
      </c>
      <c r="AL276" s="532"/>
      <c r="AM276" s="469">
        <f t="shared" ref="AM276:BA276" si="281">$I276*N276</f>
        <v>0</v>
      </c>
      <c r="AN276" s="469">
        <f t="shared" si="281"/>
        <v>0</v>
      </c>
      <c r="AO276" s="469">
        <f t="shared" si="281"/>
        <v>0</v>
      </c>
      <c r="AP276" s="469">
        <f t="shared" si="281"/>
        <v>0</v>
      </c>
      <c r="AQ276" s="469">
        <f t="shared" si="281"/>
        <v>0</v>
      </c>
      <c r="AR276" s="469">
        <f t="shared" si="281"/>
        <v>0</v>
      </c>
      <c r="AS276" s="469">
        <f t="shared" si="281"/>
        <v>0</v>
      </c>
      <c r="AT276" s="469">
        <f t="shared" si="281"/>
        <v>0</v>
      </c>
      <c r="AU276" s="469">
        <f t="shared" si="281"/>
        <v>0</v>
      </c>
      <c r="AV276" s="469">
        <f t="shared" si="281"/>
        <v>0</v>
      </c>
      <c r="AW276" s="469">
        <f t="shared" si="281"/>
        <v>0</v>
      </c>
      <c r="AX276" s="469">
        <f t="shared" si="281"/>
        <v>0</v>
      </c>
      <c r="AY276" s="469">
        <f t="shared" si="281"/>
        <v>0</v>
      </c>
      <c r="AZ276" s="469">
        <f t="shared" si="281"/>
        <v>0</v>
      </c>
      <c r="BA276" s="469">
        <f t="shared" si="281"/>
        <v>0</v>
      </c>
      <c r="BB276" s="300"/>
      <c r="BC276" s="300"/>
      <c r="BD276" s="300"/>
      <c r="BE276" s="300"/>
      <c r="BF276" s="300"/>
      <c r="BG276" s="300"/>
      <c r="BH276" s="300"/>
      <c r="BI276" s="300"/>
      <c r="BJ276" s="300"/>
      <c r="BK276" s="300"/>
      <c r="BL276" s="300"/>
    </row>
    <row r="277" ht="12.0" customHeight="1">
      <c r="A277" s="462"/>
      <c r="B277" s="516" t="s">
        <v>319</v>
      </c>
      <c r="C277" s="517" t="s">
        <v>320</v>
      </c>
      <c r="D277" s="517" t="s">
        <v>144</v>
      </c>
      <c r="E277" s="519"/>
      <c r="F277" s="383"/>
      <c r="G277" s="565" t="s">
        <v>284</v>
      </c>
      <c r="H277" s="516" t="s">
        <v>251</v>
      </c>
      <c r="I277" s="521">
        <v>1.0</v>
      </c>
      <c r="J277" s="516" t="s">
        <v>146</v>
      </c>
      <c r="K277" s="516" t="s">
        <v>285</v>
      </c>
      <c r="L277" s="521">
        <v>47.0</v>
      </c>
      <c r="M277" s="523">
        <v>143.0</v>
      </c>
      <c r="N277" s="485"/>
      <c r="O277" s="486"/>
      <c r="P277" s="487"/>
      <c r="Q277" s="488"/>
      <c r="R277" s="489"/>
      <c r="S277" s="490"/>
      <c r="T277" s="491"/>
      <c r="U277" s="492"/>
      <c r="V277" s="493"/>
      <c r="W277" s="494"/>
      <c r="X277" s="495"/>
      <c r="Y277" s="496"/>
      <c r="Z277" s="497"/>
      <c r="AA277" s="498"/>
      <c r="AB277" s="499"/>
      <c r="AC277" s="443"/>
      <c r="AD277" s="443"/>
      <c r="AE277" s="512" t="s">
        <v>227</v>
      </c>
      <c r="AF277" s="513">
        <f t="shared" si="282"/>
        <v>0</v>
      </c>
      <c r="AG277" s="513">
        <f t="shared" si="283"/>
        <v>0</v>
      </c>
      <c r="AH277" s="514">
        <f t="shared" si="284"/>
        <v>0</v>
      </c>
      <c r="AI277" s="503"/>
      <c r="AJ277" s="458">
        <v>1.01</v>
      </c>
      <c r="AK277" s="458">
        <f t="shared" ref="AK277:AK288" si="286">AJ277*AG277</f>
        <v>0</v>
      </c>
      <c r="AL277" s="515"/>
      <c r="AM277" s="469">
        <f t="shared" ref="AM277:BA277" si="285">$I277*N277</f>
        <v>0</v>
      </c>
      <c r="AN277" s="469">
        <f t="shared" si="285"/>
        <v>0</v>
      </c>
      <c r="AO277" s="469">
        <f t="shared" si="285"/>
        <v>0</v>
      </c>
      <c r="AP277" s="469">
        <f t="shared" si="285"/>
        <v>0</v>
      </c>
      <c r="AQ277" s="469">
        <f t="shared" si="285"/>
        <v>0</v>
      </c>
      <c r="AR277" s="469">
        <f t="shared" si="285"/>
        <v>0</v>
      </c>
      <c r="AS277" s="469">
        <f t="shared" si="285"/>
        <v>0</v>
      </c>
      <c r="AT277" s="469">
        <f t="shared" si="285"/>
        <v>0</v>
      </c>
      <c r="AU277" s="469">
        <f t="shared" si="285"/>
        <v>0</v>
      </c>
      <c r="AV277" s="469">
        <f t="shared" si="285"/>
        <v>0</v>
      </c>
      <c r="AW277" s="469">
        <f t="shared" si="285"/>
        <v>0</v>
      </c>
      <c r="AX277" s="469">
        <f t="shared" si="285"/>
        <v>0</v>
      </c>
      <c r="AY277" s="469">
        <f t="shared" si="285"/>
        <v>0</v>
      </c>
      <c r="AZ277" s="469">
        <f t="shared" si="285"/>
        <v>0</v>
      </c>
      <c r="BA277" s="469">
        <f t="shared" si="285"/>
        <v>0</v>
      </c>
      <c r="BB277" s="362"/>
      <c r="BC277" s="362"/>
      <c r="BD277" s="362"/>
      <c r="BE277" s="362"/>
      <c r="BF277" s="362"/>
      <c r="BG277" s="362"/>
      <c r="BH277" s="362"/>
      <c r="BI277" s="362"/>
      <c r="BJ277" s="362"/>
      <c r="BK277" s="362"/>
      <c r="BL277" s="362"/>
    </row>
    <row r="278" ht="12.0" customHeight="1">
      <c r="A278" s="462"/>
      <c r="B278" s="516" t="s">
        <v>321</v>
      </c>
      <c r="C278" s="517" t="s">
        <v>322</v>
      </c>
      <c r="D278" s="517" t="s">
        <v>144</v>
      </c>
      <c r="E278" s="519"/>
      <c r="F278" s="383"/>
      <c r="G278" s="565" t="s">
        <v>288</v>
      </c>
      <c r="H278" s="516" t="s">
        <v>251</v>
      </c>
      <c r="I278" s="521">
        <v>1.0</v>
      </c>
      <c r="J278" s="516" t="s">
        <v>146</v>
      </c>
      <c r="K278" s="516" t="s">
        <v>285</v>
      </c>
      <c r="L278" s="521">
        <v>40.0</v>
      </c>
      <c r="M278" s="523">
        <v>138.0</v>
      </c>
      <c r="N278" s="485"/>
      <c r="O278" s="486"/>
      <c r="P278" s="487"/>
      <c r="Q278" s="488"/>
      <c r="R278" s="489"/>
      <c r="S278" s="490"/>
      <c r="T278" s="491"/>
      <c r="U278" s="492"/>
      <c r="V278" s="493"/>
      <c r="W278" s="494"/>
      <c r="X278" s="495"/>
      <c r="Y278" s="496"/>
      <c r="Z278" s="497"/>
      <c r="AA278" s="498"/>
      <c r="AB278" s="499"/>
      <c r="AC278" s="443"/>
      <c r="AD278" s="443"/>
      <c r="AE278" s="512" t="s">
        <v>227</v>
      </c>
      <c r="AF278" s="513">
        <f t="shared" si="282"/>
        <v>0</v>
      </c>
      <c r="AG278" s="513">
        <f t="shared" si="283"/>
        <v>0</v>
      </c>
      <c r="AH278" s="514">
        <f t="shared" si="284"/>
        <v>0</v>
      </c>
      <c r="AI278" s="503"/>
      <c r="AJ278" s="458">
        <v>0.83</v>
      </c>
      <c r="AK278" s="458">
        <f t="shared" si="286"/>
        <v>0</v>
      </c>
      <c r="AL278" s="515"/>
      <c r="AM278" s="469">
        <f t="shared" ref="AM278:BA278" si="287">$I278*N278</f>
        <v>0</v>
      </c>
      <c r="AN278" s="469">
        <f t="shared" si="287"/>
        <v>0</v>
      </c>
      <c r="AO278" s="469">
        <f t="shared" si="287"/>
        <v>0</v>
      </c>
      <c r="AP278" s="469">
        <f t="shared" si="287"/>
        <v>0</v>
      </c>
      <c r="AQ278" s="469">
        <f t="shared" si="287"/>
        <v>0</v>
      </c>
      <c r="AR278" s="469">
        <f t="shared" si="287"/>
        <v>0</v>
      </c>
      <c r="AS278" s="469">
        <f t="shared" si="287"/>
        <v>0</v>
      </c>
      <c r="AT278" s="469">
        <f t="shared" si="287"/>
        <v>0</v>
      </c>
      <c r="AU278" s="469">
        <f t="shared" si="287"/>
        <v>0</v>
      </c>
      <c r="AV278" s="469">
        <f t="shared" si="287"/>
        <v>0</v>
      </c>
      <c r="AW278" s="469">
        <f t="shared" si="287"/>
        <v>0</v>
      </c>
      <c r="AX278" s="469">
        <f t="shared" si="287"/>
        <v>0</v>
      </c>
      <c r="AY278" s="469">
        <f t="shared" si="287"/>
        <v>0</v>
      </c>
      <c r="AZ278" s="469">
        <f t="shared" si="287"/>
        <v>0</v>
      </c>
      <c r="BA278" s="469">
        <f t="shared" si="287"/>
        <v>0</v>
      </c>
      <c r="BB278" s="362"/>
      <c r="BC278" s="362"/>
      <c r="BD278" s="362"/>
      <c r="BE278" s="362"/>
      <c r="BF278" s="362"/>
      <c r="BG278" s="362"/>
      <c r="BH278" s="362"/>
      <c r="BI278" s="362"/>
      <c r="BJ278" s="362"/>
      <c r="BK278" s="362"/>
      <c r="BL278" s="362"/>
    </row>
    <row r="279" ht="12.0" customHeight="1">
      <c r="A279" s="462"/>
      <c r="B279" s="516" t="s">
        <v>323</v>
      </c>
      <c r="C279" s="517" t="s">
        <v>324</v>
      </c>
      <c r="D279" s="517" t="s">
        <v>144</v>
      </c>
      <c r="E279" s="519"/>
      <c r="F279" s="383"/>
      <c r="G279" s="565" t="s">
        <v>291</v>
      </c>
      <c r="H279" s="516" t="s">
        <v>251</v>
      </c>
      <c r="I279" s="521">
        <v>1.0</v>
      </c>
      <c r="J279" s="516" t="s">
        <v>146</v>
      </c>
      <c r="K279" s="516" t="s">
        <v>285</v>
      </c>
      <c r="L279" s="521">
        <v>42.0</v>
      </c>
      <c r="M279" s="523">
        <v>138.0</v>
      </c>
      <c r="N279" s="485"/>
      <c r="O279" s="486"/>
      <c r="P279" s="487"/>
      <c r="Q279" s="488"/>
      <c r="R279" s="489"/>
      <c r="S279" s="490"/>
      <c r="T279" s="491"/>
      <c r="U279" s="492"/>
      <c r="V279" s="493"/>
      <c r="W279" s="494"/>
      <c r="X279" s="495"/>
      <c r="Y279" s="496"/>
      <c r="Z279" s="497"/>
      <c r="AA279" s="498"/>
      <c r="AB279" s="499"/>
      <c r="AC279" s="443"/>
      <c r="AD279" s="443"/>
      <c r="AE279" s="512" t="s">
        <v>227</v>
      </c>
      <c r="AF279" s="513">
        <f t="shared" si="282"/>
        <v>0</v>
      </c>
      <c r="AG279" s="513">
        <f t="shared" si="283"/>
        <v>0</v>
      </c>
      <c r="AH279" s="514">
        <f t="shared" si="284"/>
        <v>0</v>
      </c>
      <c r="AI279" s="503"/>
      <c r="AJ279" s="458">
        <v>0.9</v>
      </c>
      <c r="AK279" s="458">
        <f t="shared" si="286"/>
        <v>0</v>
      </c>
      <c r="AL279" s="515"/>
      <c r="AM279" s="469">
        <f t="shared" ref="AM279:BA279" si="288">$I279*N279</f>
        <v>0</v>
      </c>
      <c r="AN279" s="469">
        <f t="shared" si="288"/>
        <v>0</v>
      </c>
      <c r="AO279" s="469">
        <f t="shared" si="288"/>
        <v>0</v>
      </c>
      <c r="AP279" s="469">
        <f t="shared" si="288"/>
        <v>0</v>
      </c>
      <c r="AQ279" s="469">
        <f t="shared" si="288"/>
        <v>0</v>
      </c>
      <c r="AR279" s="469">
        <f t="shared" si="288"/>
        <v>0</v>
      </c>
      <c r="AS279" s="469">
        <f t="shared" si="288"/>
        <v>0</v>
      </c>
      <c r="AT279" s="469">
        <f t="shared" si="288"/>
        <v>0</v>
      </c>
      <c r="AU279" s="469">
        <f t="shared" si="288"/>
        <v>0</v>
      </c>
      <c r="AV279" s="469">
        <f t="shared" si="288"/>
        <v>0</v>
      </c>
      <c r="AW279" s="469">
        <f t="shared" si="288"/>
        <v>0</v>
      </c>
      <c r="AX279" s="469">
        <f t="shared" si="288"/>
        <v>0</v>
      </c>
      <c r="AY279" s="469">
        <f t="shared" si="288"/>
        <v>0</v>
      </c>
      <c r="AZ279" s="469">
        <f t="shared" si="288"/>
        <v>0</v>
      </c>
      <c r="BA279" s="469">
        <f t="shared" si="288"/>
        <v>0</v>
      </c>
      <c r="BB279" s="362"/>
      <c r="BC279" s="362"/>
      <c r="BD279" s="362"/>
      <c r="BE279" s="362"/>
      <c r="BF279" s="362"/>
      <c r="BG279" s="362"/>
      <c r="BH279" s="362"/>
      <c r="BI279" s="362"/>
      <c r="BJ279" s="362"/>
      <c r="BK279" s="362"/>
      <c r="BL279" s="362"/>
    </row>
    <row r="280" ht="12.0" customHeight="1">
      <c r="A280" s="462"/>
      <c r="B280" s="516" t="s">
        <v>325</v>
      </c>
      <c r="C280" s="517" t="s">
        <v>326</v>
      </c>
      <c r="D280" s="517" t="s">
        <v>144</v>
      </c>
      <c r="E280" s="519"/>
      <c r="F280" s="383"/>
      <c r="G280" s="565" t="s">
        <v>294</v>
      </c>
      <c r="H280" s="516" t="s">
        <v>251</v>
      </c>
      <c r="I280" s="521">
        <v>1.0</v>
      </c>
      <c r="J280" s="516" t="s">
        <v>146</v>
      </c>
      <c r="K280" s="516" t="s">
        <v>295</v>
      </c>
      <c r="L280" s="521">
        <v>40.0</v>
      </c>
      <c r="M280" s="523">
        <v>138.0</v>
      </c>
      <c r="N280" s="485"/>
      <c r="O280" s="486"/>
      <c r="P280" s="487"/>
      <c r="Q280" s="488"/>
      <c r="R280" s="489"/>
      <c r="S280" s="490"/>
      <c r="T280" s="491"/>
      <c r="U280" s="492"/>
      <c r="V280" s="493"/>
      <c r="W280" s="494"/>
      <c r="X280" s="495"/>
      <c r="Y280" s="496"/>
      <c r="Z280" s="497"/>
      <c r="AA280" s="498"/>
      <c r="AB280" s="499"/>
      <c r="AC280" s="443"/>
      <c r="AD280" s="443"/>
      <c r="AE280" s="512" t="s">
        <v>227</v>
      </c>
      <c r="AF280" s="513">
        <f t="shared" si="282"/>
        <v>0</v>
      </c>
      <c r="AG280" s="513">
        <f t="shared" si="283"/>
        <v>0</v>
      </c>
      <c r="AH280" s="514">
        <f t="shared" si="284"/>
        <v>0</v>
      </c>
      <c r="AI280" s="503"/>
      <c r="AJ280" s="458">
        <v>0.86</v>
      </c>
      <c r="AK280" s="458">
        <f t="shared" si="286"/>
        <v>0</v>
      </c>
      <c r="AL280" s="515"/>
      <c r="AM280" s="469">
        <f t="shared" ref="AM280:BA280" si="289">$I280*N280</f>
        <v>0</v>
      </c>
      <c r="AN280" s="469">
        <f t="shared" si="289"/>
        <v>0</v>
      </c>
      <c r="AO280" s="469">
        <f t="shared" si="289"/>
        <v>0</v>
      </c>
      <c r="AP280" s="469">
        <f t="shared" si="289"/>
        <v>0</v>
      </c>
      <c r="AQ280" s="469">
        <f t="shared" si="289"/>
        <v>0</v>
      </c>
      <c r="AR280" s="469">
        <f t="shared" si="289"/>
        <v>0</v>
      </c>
      <c r="AS280" s="469">
        <f t="shared" si="289"/>
        <v>0</v>
      </c>
      <c r="AT280" s="469">
        <f t="shared" si="289"/>
        <v>0</v>
      </c>
      <c r="AU280" s="469">
        <f t="shared" si="289"/>
        <v>0</v>
      </c>
      <c r="AV280" s="469">
        <f t="shared" si="289"/>
        <v>0</v>
      </c>
      <c r="AW280" s="469">
        <f t="shared" si="289"/>
        <v>0</v>
      </c>
      <c r="AX280" s="469">
        <f t="shared" si="289"/>
        <v>0</v>
      </c>
      <c r="AY280" s="469">
        <f t="shared" si="289"/>
        <v>0</v>
      </c>
      <c r="AZ280" s="469">
        <f t="shared" si="289"/>
        <v>0</v>
      </c>
      <c r="BA280" s="469">
        <f t="shared" si="289"/>
        <v>0</v>
      </c>
      <c r="BB280" s="362"/>
      <c r="BC280" s="362"/>
      <c r="BD280" s="362"/>
      <c r="BE280" s="362"/>
      <c r="BF280" s="362"/>
      <c r="BG280" s="362"/>
      <c r="BH280" s="362"/>
      <c r="BI280" s="362"/>
      <c r="BJ280" s="362"/>
      <c r="BK280" s="362"/>
      <c r="BL280" s="362"/>
    </row>
    <row r="281" ht="12.0" customHeight="1">
      <c r="A281" s="462"/>
      <c r="B281" s="516" t="s">
        <v>327</v>
      </c>
      <c r="C281" s="517" t="s">
        <v>328</v>
      </c>
      <c r="D281" s="517" t="s">
        <v>144</v>
      </c>
      <c r="E281" s="519"/>
      <c r="F281" s="383"/>
      <c r="G281" s="565" t="s">
        <v>298</v>
      </c>
      <c r="H281" s="516" t="s">
        <v>251</v>
      </c>
      <c r="I281" s="521">
        <v>1.0</v>
      </c>
      <c r="J281" s="516" t="s">
        <v>146</v>
      </c>
      <c r="K281" s="516" t="s">
        <v>295</v>
      </c>
      <c r="L281" s="521">
        <v>40.0</v>
      </c>
      <c r="M281" s="523">
        <v>138.0</v>
      </c>
      <c r="N281" s="485"/>
      <c r="O281" s="486"/>
      <c r="P281" s="487"/>
      <c r="Q281" s="488"/>
      <c r="R281" s="489"/>
      <c r="S281" s="490"/>
      <c r="T281" s="491"/>
      <c r="U281" s="492"/>
      <c r="V281" s="493"/>
      <c r="W281" s="494"/>
      <c r="X281" s="495"/>
      <c r="Y281" s="496"/>
      <c r="Z281" s="497"/>
      <c r="AA281" s="498"/>
      <c r="AB281" s="499"/>
      <c r="AC281" s="443"/>
      <c r="AD281" s="443"/>
      <c r="AE281" s="512" t="s">
        <v>227</v>
      </c>
      <c r="AF281" s="513">
        <f t="shared" si="282"/>
        <v>0</v>
      </c>
      <c r="AG281" s="513">
        <f t="shared" si="283"/>
        <v>0</v>
      </c>
      <c r="AH281" s="514">
        <f t="shared" si="284"/>
        <v>0</v>
      </c>
      <c r="AI281" s="503"/>
      <c r="AJ281" s="458">
        <v>0.84</v>
      </c>
      <c r="AK281" s="458">
        <f t="shared" si="286"/>
        <v>0</v>
      </c>
      <c r="AL281" s="515"/>
      <c r="AM281" s="469">
        <f t="shared" ref="AM281:BA281" si="290">$I281*N281</f>
        <v>0</v>
      </c>
      <c r="AN281" s="469">
        <f t="shared" si="290"/>
        <v>0</v>
      </c>
      <c r="AO281" s="469">
        <f t="shared" si="290"/>
        <v>0</v>
      </c>
      <c r="AP281" s="469">
        <f t="shared" si="290"/>
        <v>0</v>
      </c>
      <c r="AQ281" s="469">
        <f t="shared" si="290"/>
        <v>0</v>
      </c>
      <c r="AR281" s="469">
        <f t="shared" si="290"/>
        <v>0</v>
      </c>
      <c r="AS281" s="469">
        <f t="shared" si="290"/>
        <v>0</v>
      </c>
      <c r="AT281" s="469">
        <f t="shared" si="290"/>
        <v>0</v>
      </c>
      <c r="AU281" s="469">
        <f t="shared" si="290"/>
        <v>0</v>
      </c>
      <c r="AV281" s="469">
        <f t="shared" si="290"/>
        <v>0</v>
      </c>
      <c r="AW281" s="469">
        <f t="shared" si="290"/>
        <v>0</v>
      </c>
      <c r="AX281" s="469">
        <f t="shared" si="290"/>
        <v>0</v>
      </c>
      <c r="AY281" s="469">
        <f t="shared" si="290"/>
        <v>0</v>
      </c>
      <c r="AZ281" s="469">
        <f t="shared" si="290"/>
        <v>0</v>
      </c>
      <c r="BA281" s="469">
        <f t="shared" si="290"/>
        <v>0</v>
      </c>
      <c r="BB281" s="362"/>
      <c r="BC281" s="362"/>
      <c r="BD281" s="362"/>
      <c r="BE281" s="362"/>
      <c r="BF281" s="362"/>
      <c r="BG281" s="362"/>
      <c r="BH281" s="362"/>
      <c r="BI281" s="362"/>
      <c r="BJ281" s="362"/>
      <c r="BK281" s="362"/>
      <c r="BL281" s="362"/>
    </row>
    <row r="282" ht="12.0" customHeight="1">
      <c r="A282" s="462"/>
      <c r="B282" s="516" t="s">
        <v>329</v>
      </c>
      <c r="C282" s="517" t="s">
        <v>330</v>
      </c>
      <c r="D282" s="517" t="s">
        <v>144</v>
      </c>
      <c r="E282" s="519"/>
      <c r="F282" s="383"/>
      <c r="G282" s="565" t="s">
        <v>301</v>
      </c>
      <c r="H282" s="516" t="s">
        <v>232</v>
      </c>
      <c r="I282" s="521">
        <v>1.0</v>
      </c>
      <c r="J282" s="516" t="s">
        <v>146</v>
      </c>
      <c r="K282" s="516" t="s">
        <v>295</v>
      </c>
      <c r="L282" s="521">
        <v>40.0</v>
      </c>
      <c r="M282" s="523">
        <v>138.0</v>
      </c>
      <c r="N282" s="485"/>
      <c r="O282" s="486"/>
      <c r="P282" s="487"/>
      <c r="Q282" s="488"/>
      <c r="R282" s="489"/>
      <c r="S282" s="490"/>
      <c r="T282" s="491"/>
      <c r="U282" s="492"/>
      <c r="V282" s="493"/>
      <c r="W282" s="494"/>
      <c r="X282" s="495"/>
      <c r="Y282" s="496"/>
      <c r="Z282" s="497"/>
      <c r="AA282" s="498"/>
      <c r="AB282" s="499"/>
      <c r="AC282" s="443"/>
      <c r="AD282" s="443"/>
      <c r="AE282" s="512" t="s">
        <v>227</v>
      </c>
      <c r="AF282" s="513">
        <f t="shared" si="282"/>
        <v>0</v>
      </c>
      <c r="AG282" s="513">
        <f t="shared" si="283"/>
        <v>0</v>
      </c>
      <c r="AH282" s="514">
        <f t="shared" si="284"/>
        <v>0</v>
      </c>
      <c r="AI282" s="503"/>
      <c r="AJ282" s="458">
        <v>0.84</v>
      </c>
      <c r="AK282" s="458">
        <f t="shared" si="286"/>
        <v>0</v>
      </c>
      <c r="AL282" s="515"/>
      <c r="AM282" s="469">
        <f t="shared" ref="AM282:BA282" si="291">$I282*N282</f>
        <v>0</v>
      </c>
      <c r="AN282" s="469">
        <f t="shared" si="291"/>
        <v>0</v>
      </c>
      <c r="AO282" s="469">
        <f t="shared" si="291"/>
        <v>0</v>
      </c>
      <c r="AP282" s="469">
        <f t="shared" si="291"/>
        <v>0</v>
      </c>
      <c r="AQ282" s="469">
        <f t="shared" si="291"/>
        <v>0</v>
      </c>
      <c r="AR282" s="469">
        <f t="shared" si="291"/>
        <v>0</v>
      </c>
      <c r="AS282" s="469">
        <f t="shared" si="291"/>
        <v>0</v>
      </c>
      <c r="AT282" s="469">
        <f t="shared" si="291"/>
        <v>0</v>
      </c>
      <c r="AU282" s="469">
        <f t="shared" si="291"/>
        <v>0</v>
      </c>
      <c r="AV282" s="469">
        <f t="shared" si="291"/>
        <v>0</v>
      </c>
      <c r="AW282" s="469">
        <f t="shared" si="291"/>
        <v>0</v>
      </c>
      <c r="AX282" s="469">
        <f t="shared" si="291"/>
        <v>0</v>
      </c>
      <c r="AY282" s="469">
        <f t="shared" si="291"/>
        <v>0</v>
      </c>
      <c r="AZ282" s="469">
        <f t="shared" si="291"/>
        <v>0</v>
      </c>
      <c r="BA282" s="469">
        <f t="shared" si="291"/>
        <v>0</v>
      </c>
      <c r="BB282" s="362"/>
      <c r="BC282" s="362"/>
      <c r="BD282" s="362"/>
      <c r="BE282" s="362"/>
      <c r="BF282" s="362"/>
      <c r="BG282" s="362"/>
      <c r="BH282" s="362"/>
      <c r="BI282" s="362"/>
      <c r="BJ282" s="362"/>
      <c r="BK282" s="362"/>
      <c r="BL282" s="362"/>
    </row>
    <row r="283" ht="12.0" customHeight="1">
      <c r="A283" s="462"/>
      <c r="B283" s="516" t="s">
        <v>624</v>
      </c>
      <c r="C283" s="517" t="s">
        <v>625</v>
      </c>
      <c r="D283" s="517" t="s">
        <v>144</v>
      </c>
      <c r="E283" s="519"/>
      <c r="F283" s="383"/>
      <c r="G283" s="565" t="s">
        <v>304</v>
      </c>
      <c r="H283" s="516" t="s">
        <v>251</v>
      </c>
      <c r="I283" s="521">
        <v>1.0</v>
      </c>
      <c r="J283" s="516" t="s">
        <v>146</v>
      </c>
      <c r="K283" s="516" t="s">
        <v>295</v>
      </c>
      <c r="L283" s="521">
        <v>51.0</v>
      </c>
      <c r="M283" s="523">
        <v>143.0</v>
      </c>
      <c r="N283" s="485"/>
      <c r="O283" s="486"/>
      <c r="P283" s="487"/>
      <c r="Q283" s="488"/>
      <c r="R283" s="489"/>
      <c r="S283" s="490"/>
      <c r="T283" s="491"/>
      <c r="U283" s="492"/>
      <c r="V283" s="493"/>
      <c r="W283" s="494"/>
      <c r="X283" s="495"/>
      <c r="Y283" s="496"/>
      <c r="Z283" s="497"/>
      <c r="AA283" s="498"/>
      <c r="AB283" s="499"/>
      <c r="AC283" s="443"/>
      <c r="AD283" s="443"/>
      <c r="AE283" s="512" t="s">
        <v>227</v>
      </c>
      <c r="AF283" s="513">
        <f t="shared" si="282"/>
        <v>0</v>
      </c>
      <c r="AG283" s="513">
        <f t="shared" si="283"/>
        <v>0</v>
      </c>
      <c r="AH283" s="514">
        <f t="shared" si="284"/>
        <v>0</v>
      </c>
      <c r="AI283" s="503"/>
      <c r="AJ283" s="458">
        <v>1.1</v>
      </c>
      <c r="AK283" s="458">
        <f t="shared" si="286"/>
        <v>0</v>
      </c>
      <c r="AL283" s="515"/>
      <c r="AM283" s="469">
        <f t="shared" ref="AM283:BA283" si="292">$I283*N283</f>
        <v>0</v>
      </c>
      <c r="AN283" s="469">
        <f t="shared" si="292"/>
        <v>0</v>
      </c>
      <c r="AO283" s="469">
        <f t="shared" si="292"/>
        <v>0</v>
      </c>
      <c r="AP283" s="469">
        <f t="shared" si="292"/>
        <v>0</v>
      </c>
      <c r="AQ283" s="469">
        <f t="shared" si="292"/>
        <v>0</v>
      </c>
      <c r="AR283" s="469">
        <f t="shared" si="292"/>
        <v>0</v>
      </c>
      <c r="AS283" s="469">
        <f t="shared" si="292"/>
        <v>0</v>
      </c>
      <c r="AT283" s="469">
        <f t="shared" si="292"/>
        <v>0</v>
      </c>
      <c r="AU283" s="469">
        <f t="shared" si="292"/>
        <v>0</v>
      </c>
      <c r="AV283" s="469">
        <f t="shared" si="292"/>
        <v>0</v>
      </c>
      <c r="AW283" s="469">
        <f t="shared" si="292"/>
        <v>0</v>
      </c>
      <c r="AX283" s="469">
        <f t="shared" si="292"/>
        <v>0</v>
      </c>
      <c r="AY283" s="469">
        <f t="shared" si="292"/>
        <v>0</v>
      </c>
      <c r="AZ283" s="469">
        <f t="shared" si="292"/>
        <v>0</v>
      </c>
      <c r="BA283" s="469">
        <f t="shared" si="292"/>
        <v>0</v>
      </c>
      <c r="BB283" s="362"/>
      <c r="BC283" s="362"/>
      <c r="BD283" s="362"/>
      <c r="BE283" s="362"/>
      <c r="BF283" s="362"/>
      <c r="BG283" s="362"/>
      <c r="BH283" s="362"/>
      <c r="BI283" s="362"/>
      <c r="BJ283" s="362"/>
      <c r="BK283" s="362"/>
      <c r="BL283" s="362"/>
    </row>
    <row r="284" ht="12.0" customHeight="1">
      <c r="A284" s="462"/>
      <c r="B284" s="516" t="s">
        <v>626</v>
      </c>
      <c r="C284" s="517" t="s">
        <v>627</v>
      </c>
      <c r="D284" s="517" t="s">
        <v>144</v>
      </c>
      <c r="E284" s="519"/>
      <c r="F284" s="383"/>
      <c r="G284" s="565" t="s">
        <v>307</v>
      </c>
      <c r="H284" s="516" t="s">
        <v>251</v>
      </c>
      <c r="I284" s="521">
        <v>1.0</v>
      </c>
      <c r="J284" s="516" t="s">
        <v>146</v>
      </c>
      <c r="K284" s="516" t="s">
        <v>295</v>
      </c>
      <c r="L284" s="521">
        <v>53.0</v>
      </c>
      <c r="M284" s="523">
        <v>143.0</v>
      </c>
      <c r="N284" s="485"/>
      <c r="O284" s="486"/>
      <c r="P284" s="487"/>
      <c r="Q284" s="488"/>
      <c r="R284" s="489"/>
      <c r="S284" s="490"/>
      <c r="T284" s="491"/>
      <c r="U284" s="492"/>
      <c r="V284" s="493"/>
      <c r="W284" s="494"/>
      <c r="X284" s="495"/>
      <c r="Y284" s="496"/>
      <c r="Z284" s="497"/>
      <c r="AA284" s="498"/>
      <c r="AB284" s="499"/>
      <c r="AC284" s="443"/>
      <c r="AD284" s="443"/>
      <c r="AE284" s="512" t="s">
        <v>227</v>
      </c>
      <c r="AF284" s="513">
        <f t="shared" si="282"/>
        <v>0</v>
      </c>
      <c r="AG284" s="513">
        <f t="shared" si="283"/>
        <v>0</v>
      </c>
      <c r="AH284" s="514">
        <f t="shared" si="284"/>
        <v>0</v>
      </c>
      <c r="AI284" s="503"/>
      <c r="AJ284" s="458">
        <v>1.1</v>
      </c>
      <c r="AK284" s="458">
        <f t="shared" si="286"/>
        <v>0</v>
      </c>
      <c r="AL284" s="515"/>
      <c r="AM284" s="469">
        <f t="shared" ref="AM284:BA284" si="293">$I284*N284</f>
        <v>0</v>
      </c>
      <c r="AN284" s="469">
        <f t="shared" si="293"/>
        <v>0</v>
      </c>
      <c r="AO284" s="469">
        <f t="shared" si="293"/>
        <v>0</v>
      </c>
      <c r="AP284" s="469">
        <f t="shared" si="293"/>
        <v>0</v>
      </c>
      <c r="AQ284" s="469">
        <f t="shared" si="293"/>
        <v>0</v>
      </c>
      <c r="AR284" s="469">
        <f t="shared" si="293"/>
        <v>0</v>
      </c>
      <c r="AS284" s="469">
        <f t="shared" si="293"/>
        <v>0</v>
      </c>
      <c r="AT284" s="469">
        <f t="shared" si="293"/>
        <v>0</v>
      </c>
      <c r="AU284" s="469">
        <f t="shared" si="293"/>
        <v>0</v>
      </c>
      <c r="AV284" s="469">
        <f t="shared" si="293"/>
        <v>0</v>
      </c>
      <c r="AW284" s="469">
        <f t="shared" si="293"/>
        <v>0</v>
      </c>
      <c r="AX284" s="469">
        <f t="shared" si="293"/>
        <v>0</v>
      </c>
      <c r="AY284" s="469">
        <f t="shared" si="293"/>
        <v>0</v>
      </c>
      <c r="AZ284" s="469">
        <f t="shared" si="293"/>
        <v>0</v>
      </c>
      <c r="BA284" s="469">
        <f t="shared" si="293"/>
        <v>0</v>
      </c>
      <c r="BB284" s="362"/>
      <c r="BC284" s="362"/>
      <c r="BD284" s="362"/>
      <c r="BE284" s="362"/>
      <c r="BF284" s="362"/>
      <c r="BG284" s="362"/>
      <c r="BH284" s="362"/>
      <c r="BI284" s="362"/>
      <c r="BJ284" s="362"/>
      <c r="BK284" s="362"/>
      <c r="BL284" s="362"/>
    </row>
    <row r="285" ht="12.0" customHeight="1">
      <c r="A285" s="462"/>
      <c r="B285" s="516" t="s">
        <v>628</v>
      </c>
      <c r="C285" s="517" t="s">
        <v>629</v>
      </c>
      <c r="D285" s="517" t="s">
        <v>144</v>
      </c>
      <c r="E285" s="519"/>
      <c r="F285" s="383"/>
      <c r="G285" s="565" t="s">
        <v>310</v>
      </c>
      <c r="H285" s="516" t="s">
        <v>278</v>
      </c>
      <c r="I285" s="521">
        <v>1.0</v>
      </c>
      <c r="J285" s="516" t="s">
        <v>146</v>
      </c>
      <c r="K285" s="516" t="s">
        <v>295</v>
      </c>
      <c r="L285" s="521">
        <v>59.0</v>
      </c>
      <c r="M285" s="523">
        <v>153.0</v>
      </c>
      <c r="N285" s="485"/>
      <c r="O285" s="486"/>
      <c r="P285" s="487"/>
      <c r="Q285" s="488"/>
      <c r="R285" s="489"/>
      <c r="S285" s="490"/>
      <c r="T285" s="491"/>
      <c r="U285" s="492"/>
      <c r="V285" s="493"/>
      <c r="W285" s="494"/>
      <c r="X285" s="495"/>
      <c r="Y285" s="496"/>
      <c r="Z285" s="497"/>
      <c r="AA285" s="498"/>
      <c r="AB285" s="499"/>
      <c r="AC285" s="443"/>
      <c r="AD285" s="443"/>
      <c r="AE285" s="512" t="s">
        <v>227</v>
      </c>
      <c r="AF285" s="513">
        <f t="shared" si="282"/>
        <v>0</v>
      </c>
      <c r="AG285" s="513">
        <f t="shared" si="283"/>
        <v>0</v>
      </c>
      <c r="AH285" s="514">
        <f t="shared" si="284"/>
        <v>0</v>
      </c>
      <c r="AI285" s="503"/>
      <c r="AJ285" s="458">
        <v>1.16</v>
      </c>
      <c r="AK285" s="458">
        <f t="shared" si="286"/>
        <v>0</v>
      </c>
      <c r="AL285" s="515"/>
      <c r="AM285" s="469">
        <f t="shared" ref="AM285:BA285" si="294">$I285*N285</f>
        <v>0</v>
      </c>
      <c r="AN285" s="469">
        <f t="shared" si="294"/>
        <v>0</v>
      </c>
      <c r="AO285" s="469">
        <f t="shared" si="294"/>
        <v>0</v>
      </c>
      <c r="AP285" s="469">
        <f t="shared" si="294"/>
        <v>0</v>
      </c>
      <c r="AQ285" s="469">
        <f t="shared" si="294"/>
        <v>0</v>
      </c>
      <c r="AR285" s="469">
        <f t="shared" si="294"/>
        <v>0</v>
      </c>
      <c r="AS285" s="469">
        <f t="shared" si="294"/>
        <v>0</v>
      </c>
      <c r="AT285" s="469">
        <f t="shared" si="294"/>
        <v>0</v>
      </c>
      <c r="AU285" s="469">
        <f t="shared" si="294"/>
        <v>0</v>
      </c>
      <c r="AV285" s="469">
        <f t="shared" si="294"/>
        <v>0</v>
      </c>
      <c r="AW285" s="469">
        <f t="shared" si="294"/>
        <v>0</v>
      </c>
      <c r="AX285" s="469">
        <f t="shared" si="294"/>
        <v>0</v>
      </c>
      <c r="AY285" s="469">
        <f t="shared" si="294"/>
        <v>0</v>
      </c>
      <c r="AZ285" s="469">
        <f t="shared" si="294"/>
        <v>0</v>
      </c>
      <c r="BA285" s="469">
        <f t="shared" si="294"/>
        <v>0</v>
      </c>
      <c r="BB285" s="362"/>
      <c r="BC285" s="362"/>
      <c r="BD285" s="362"/>
      <c r="BE285" s="362"/>
      <c r="BF285" s="362"/>
      <c r="BG285" s="362"/>
      <c r="BH285" s="362"/>
      <c r="BI285" s="362"/>
      <c r="BJ285" s="362"/>
      <c r="BK285" s="362"/>
      <c r="BL285" s="362"/>
    </row>
    <row r="286" ht="12.0" customHeight="1">
      <c r="A286" s="462"/>
      <c r="B286" s="516" t="s">
        <v>630</v>
      </c>
      <c r="C286" s="517" t="s">
        <v>631</v>
      </c>
      <c r="D286" s="517" t="s">
        <v>144</v>
      </c>
      <c r="E286" s="519"/>
      <c r="F286" s="383"/>
      <c r="G286" s="565" t="s">
        <v>632</v>
      </c>
      <c r="H286" s="516" t="s">
        <v>278</v>
      </c>
      <c r="I286" s="521">
        <v>1.0</v>
      </c>
      <c r="J286" s="516" t="s">
        <v>146</v>
      </c>
      <c r="K286" s="516" t="s">
        <v>295</v>
      </c>
      <c r="L286" s="521">
        <v>63.0</v>
      </c>
      <c r="M286" s="523">
        <v>153.0</v>
      </c>
      <c r="N286" s="485"/>
      <c r="O286" s="486"/>
      <c r="P286" s="487"/>
      <c r="Q286" s="488"/>
      <c r="R286" s="489"/>
      <c r="S286" s="490"/>
      <c r="T286" s="491"/>
      <c r="U286" s="492"/>
      <c r="V286" s="493"/>
      <c r="W286" s="494"/>
      <c r="X286" s="495"/>
      <c r="Y286" s="496"/>
      <c r="Z286" s="497"/>
      <c r="AA286" s="498"/>
      <c r="AB286" s="499"/>
      <c r="AC286" s="443"/>
      <c r="AD286" s="443"/>
      <c r="AE286" s="512" t="s">
        <v>227</v>
      </c>
      <c r="AF286" s="513">
        <f t="shared" si="282"/>
        <v>0</v>
      </c>
      <c r="AG286" s="513">
        <f t="shared" si="283"/>
        <v>0</v>
      </c>
      <c r="AH286" s="514">
        <f t="shared" si="284"/>
        <v>0</v>
      </c>
      <c r="AI286" s="503"/>
      <c r="AJ286" s="458">
        <v>1.27</v>
      </c>
      <c r="AK286" s="458">
        <f t="shared" si="286"/>
        <v>0</v>
      </c>
      <c r="AL286" s="515"/>
      <c r="AM286" s="469">
        <f t="shared" ref="AM286:BA286" si="295">$I286*N286</f>
        <v>0</v>
      </c>
      <c r="AN286" s="469">
        <f t="shared" si="295"/>
        <v>0</v>
      </c>
      <c r="AO286" s="469">
        <f t="shared" si="295"/>
        <v>0</v>
      </c>
      <c r="AP286" s="469">
        <f t="shared" si="295"/>
        <v>0</v>
      </c>
      <c r="AQ286" s="469">
        <f t="shared" si="295"/>
        <v>0</v>
      </c>
      <c r="AR286" s="469">
        <f t="shared" si="295"/>
        <v>0</v>
      </c>
      <c r="AS286" s="469">
        <f t="shared" si="295"/>
        <v>0</v>
      </c>
      <c r="AT286" s="469">
        <f t="shared" si="295"/>
        <v>0</v>
      </c>
      <c r="AU286" s="469">
        <f t="shared" si="295"/>
        <v>0</v>
      </c>
      <c r="AV286" s="469">
        <f t="shared" si="295"/>
        <v>0</v>
      </c>
      <c r="AW286" s="469">
        <f t="shared" si="295"/>
        <v>0</v>
      </c>
      <c r="AX286" s="469">
        <f t="shared" si="295"/>
        <v>0</v>
      </c>
      <c r="AY286" s="469">
        <f t="shared" si="295"/>
        <v>0</v>
      </c>
      <c r="AZ286" s="469">
        <f t="shared" si="295"/>
        <v>0</v>
      </c>
      <c r="BA286" s="469">
        <f t="shared" si="295"/>
        <v>0</v>
      </c>
      <c r="BB286" s="362"/>
      <c r="BC286" s="362"/>
      <c r="BD286" s="362"/>
      <c r="BE286" s="362"/>
      <c r="BF286" s="362"/>
      <c r="BG286" s="362"/>
      <c r="BH286" s="362"/>
      <c r="BI286" s="362"/>
      <c r="BJ286" s="362"/>
      <c r="BK286" s="362"/>
      <c r="BL286" s="362"/>
    </row>
    <row r="287" ht="12.0" customHeight="1">
      <c r="A287" s="462"/>
      <c r="B287" s="516" t="s">
        <v>633</v>
      </c>
      <c r="C287" s="517" t="s">
        <v>634</v>
      </c>
      <c r="D287" s="517" t="s">
        <v>144</v>
      </c>
      <c r="E287" s="519"/>
      <c r="F287" s="383"/>
      <c r="G287" s="573" t="s">
        <v>635</v>
      </c>
      <c r="H287" s="516" t="s">
        <v>278</v>
      </c>
      <c r="I287" s="521">
        <v>1.0</v>
      </c>
      <c r="J287" s="516" t="s">
        <v>146</v>
      </c>
      <c r="K287" s="516" t="s">
        <v>295</v>
      </c>
      <c r="L287" s="521">
        <v>68.0</v>
      </c>
      <c r="M287" s="523">
        <v>195.0</v>
      </c>
      <c r="N287" s="485"/>
      <c r="O287" s="486"/>
      <c r="P287" s="487"/>
      <c r="Q287" s="488"/>
      <c r="R287" s="489"/>
      <c r="S287" s="490"/>
      <c r="T287" s="491"/>
      <c r="U287" s="492"/>
      <c r="V287" s="493"/>
      <c r="W287" s="494"/>
      <c r="X287" s="495"/>
      <c r="Y287" s="496"/>
      <c r="Z287" s="497"/>
      <c r="AA287" s="498"/>
      <c r="AB287" s="499"/>
      <c r="AC287" s="443"/>
      <c r="AD287" s="443"/>
      <c r="AE287" s="512" t="s">
        <v>227</v>
      </c>
      <c r="AF287" s="513">
        <f t="shared" si="282"/>
        <v>0</v>
      </c>
      <c r="AG287" s="513">
        <f t="shared" si="283"/>
        <v>0</v>
      </c>
      <c r="AH287" s="514">
        <f t="shared" si="284"/>
        <v>0</v>
      </c>
      <c r="AI287" s="503"/>
      <c r="AJ287" s="458">
        <v>1.42</v>
      </c>
      <c r="AK287" s="458">
        <f t="shared" si="286"/>
        <v>0</v>
      </c>
      <c r="AL287" s="515"/>
      <c r="AM287" s="469">
        <f t="shared" ref="AM287:BA287" si="296">$I287*N287</f>
        <v>0</v>
      </c>
      <c r="AN287" s="469">
        <f t="shared" si="296"/>
        <v>0</v>
      </c>
      <c r="AO287" s="469">
        <f t="shared" si="296"/>
        <v>0</v>
      </c>
      <c r="AP287" s="469">
        <f t="shared" si="296"/>
        <v>0</v>
      </c>
      <c r="AQ287" s="469">
        <f t="shared" si="296"/>
        <v>0</v>
      </c>
      <c r="AR287" s="469">
        <f t="shared" si="296"/>
        <v>0</v>
      </c>
      <c r="AS287" s="469">
        <f t="shared" si="296"/>
        <v>0</v>
      </c>
      <c r="AT287" s="469">
        <f t="shared" si="296"/>
        <v>0</v>
      </c>
      <c r="AU287" s="469">
        <f t="shared" si="296"/>
        <v>0</v>
      </c>
      <c r="AV287" s="469">
        <f t="shared" si="296"/>
        <v>0</v>
      </c>
      <c r="AW287" s="469">
        <f t="shared" si="296"/>
        <v>0</v>
      </c>
      <c r="AX287" s="469">
        <f t="shared" si="296"/>
        <v>0</v>
      </c>
      <c r="AY287" s="469">
        <f t="shared" si="296"/>
        <v>0</v>
      </c>
      <c r="AZ287" s="469">
        <f t="shared" si="296"/>
        <v>0</v>
      </c>
      <c r="BA287" s="469">
        <f t="shared" si="296"/>
        <v>0</v>
      </c>
      <c r="BB287" s="362"/>
      <c r="BC287" s="362"/>
      <c r="BD287" s="362"/>
      <c r="BE287" s="362"/>
      <c r="BF287" s="362"/>
      <c r="BG287" s="362"/>
      <c r="BH287" s="362"/>
      <c r="BI287" s="362"/>
      <c r="BJ287" s="362"/>
      <c r="BK287" s="362"/>
      <c r="BL287" s="362"/>
    </row>
    <row r="288" ht="12.0" customHeight="1">
      <c r="A288" s="462"/>
      <c r="B288" s="516" t="s">
        <v>636</v>
      </c>
      <c r="C288" s="517" t="s">
        <v>637</v>
      </c>
      <c r="D288" s="517" t="s">
        <v>144</v>
      </c>
      <c r="E288" s="519"/>
      <c r="F288" s="383"/>
      <c r="G288" s="565" t="s">
        <v>638</v>
      </c>
      <c r="H288" s="516" t="s">
        <v>278</v>
      </c>
      <c r="I288" s="521">
        <v>1.0</v>
      </c>
      <c r="J288" s="516" t="s">
        <v>146</v>
      </c>
      <c r="K288" s="516" t="s">
        <v>295</v>
      </c>
      <c r="L288" s="521">
        <v>67.0</v>
      </c>
      <c r="M288" s="523">
        <v>195.0</v>
      </c>
      <c r="N288" s="485"/>
      <c r="O288" s="486"/>
      <c r="P288" s="487"/>
      <c r="Q288" s="488"/>
      <c r="R288" s="489"/>
      <c r="S288" s="490"/>
      <c r="T288" s="491"/>
      <c r="U288" s="492"/>
      <c r="V288" s="493"/>
      <c r="W288" s="494"/>
      <c r="X288" s="495"/>
      <c r="Y288" s="496"/>
      <c r="Z288" s="497"/>
      <c r="AA288" s="498"/>
      <c r="AB288" s="499"/>
      <c r="AC288" s="443"/>
      <c r="AD288" s="443"/>
      <c r="AE288" s="512" t="s">
        <v>227</v>
      </c>
      <c r="AF288" s="513">
        <f t="shared" si="282"/>
        <v>0</v>
      </c>
      <c r="AG288" s="513">
        <f t="shared" si="283"/>
        <v>0</v>
      </c>
      <c r="AH288" s="514">
        <f t="shared" si="284"/>
        <v>0</v>
      </c>
      <c r="AI288" s="503"/>
      <c r="AJ288" s="458">
        <v>1.47</v>
      </c>
      <c r="AK288" s="458">
        <f t="shared" si="286"/>
        <v>0</v>
      </c>
      <c r="AL288" s="515"/>
      <c r="AM288" s="469">
        <f t="shared" ref="AM288:BA288" si="297">$I288*N288</f>
        <v>0</v>
      </c>
      <c r="AN288" s="469">
        <f t="shared" si="297"/>
        <v>0</v>
      </c>
      <c r="AO288" s="469">
        <f t="shared" si="297"/>
        <v>0</v>
      </c>
      <c r="AP288" s="469">
        <f t="shared" si="297"/>
        <v>0</v>
      </c>
      <c r="AQ288" s="469">
        <f t="shared" si="297"/>
        <v>0</v>
      </c>
      <c r="AR288" s="469">
        <f t="shared" si="297"/>
        <v>0</v>
      </c>
      <c r="AS288" s="469">
        <f t="shared" si="297"/>
        <v>0</v>
      </c>
      <c r="AT288" s="469">
        <f t="shared" si="297"/>
        <v>0</v>
      </c>
      <c r="AU288" s="469">
        <f t="shared" si="297"/>
        <v>0</v>
      </c>
      <c r="AV288" s="469">
        <f t="shared" si="297"/>
        <v>0</v>
      </c>
      <c r="AW288" s="469">
        <f t="shared" si="297"/>
        <v>0</v>
      </c>
      <c r="AX288" s="469">
        <f t="shared" si="297"/>
        <v>0</v>
      </c>
      <c r="AY288" s="469">
        <f t="shared" si="297"/>
        <v>0</v>
      </c>
      <c r="AZ288" s="469">
        <f t="shared" si="297"/>
        <v>0</v>
      </c>
      <c r="BA288" s="469">
        <f t="shared" si="297"/>
        <v>0</v>
      </c>
      <c r="BB288" s="362"/>
      <c r="BC288" s="362"/>
      <c r="BD288" s="362"/>
      <c r="BE288" s="362"/>
      <c r="BF288" s="362"/>
      <c r="BG288" s="362"/>
      <c r="BH288" s="362"/>
      <c r="BI288" s="362"/>
      <c r="BJ288" s="362"/>
      <c r="BK288" s="362"/>
      <c r="BL288" s="362"/>
    </row>
    <row r="289" ht="21.75" customHeight="1">
      <c r="A289" s="462"/>
      <c r="B289" s="577"/>
      <c r="C289" s="651"/>
      <c r="D289" s="651"/>
      <c r="E289" s="607"/>
      <c r="F289" s="608"/>
      <c r="G289" s="708"/>
      <c r="H289" s="651"/>
      <c r="I289" s="579"/>
      <c r="J289" s="577"/>
      <c r="K289" s="651"/>
      <c r="L289" s="579"/>
      <c r="M289" s="580"/>
      <c r="N289" s="470" t="s">
        <v>154</v>
      </c>
      <c r="O289" s="298"/>
      <c r="P289" s="298"/>
      <c r="Q289" s="298"/>
      <c r="R289" s="298"/>
      <c r="S289" s="298"/>
      <c r="T289" s="298"/>
      <c r="U289" s="298"/>
      <c r="V289" s="298"/>
      <c r="W289" s="298"/>
      <c r="X289" s="298"/>
      <c r="Y289" s="299"/>
      <c r="Z289" s="695" t="s">
        <v>132</v>
      </c>
      <c r="AA289" s="453"/>
      <c r="AB289" s="454"/>
      <c r="AC289" s="300"/>
      <c r="AD289" s="300"/>
      <c r="AE289" s="709"/>
      <c r="AF289" s="582"/>
      <c r="AG289" s="582"/>
      <c r="AH289" s="610"/>
      <c r="AI289" s="503"/>
      <c r="AJ289" s="530"/>
      <c r="AK289" s="531"/>
      <c r="AL289" s="532"/>
      <c r="AM289" s="469"/>
      <c r="AN289" s="469"/>
      <c r="AO289" s="469"/>
      <c r="AP289" s="469"/>
      <c r="AQ289" s="469"/>
      <c r="AR289" s="469"/>
      <c r="AS289" s="469"/>
      <c r="AT289" s="469"/>
      <c r="AU289" s="469"/>
      <c r="AV289" s="469"/>
      <c r="AW289" s="469"/>
      <c r="AX289" s="469"/>
      <c r="AY289" s="469"/>
      <c r="AZ289" s="469"/>
      <c r="BA289" s="469"/>
      <c r="BB289" s="300"/>
      <c r="BC289" s="300"/>
      <c r="BD289" s="300"/>
      <c r="BE289" s="300"/>
      <c r="BF289" s="300"/>
      <c r="BG289" s="300"/>
      <c r="BH289" s="300"/>
      <c r="BI289" s="300"/>
      <c r="BJ289" s="300"/>
      <c r="BK289" s="300"/>
      <c r="BL289" s="300"/>
    </row>
    <row r="290" ht="24.75" customHeight="1">
      <c r="A290" s="462"/>
      <c r="B290" s="587" t="s">
        <v>639</v>
      </c>
      <c r="C290" s="464"/>
      <c r="D290" s="464"/>
      <c r="E290" s="464"/>
      <c r="F290" s="464"/>
      <c r="G290" s="464"/>
      <c r="H290" s="464"/>
      <c r="I290" s="464"/>
      <c r="J290" s="464"/>
      <c r="K290" s="464"/>
      <c r="L290" s="464"/>
      <c r="M290" s="465"/>
      <c r="N290" s="696" t="s">
        <v>30</v>
      </c>
      <c r="O290" s="697" t="s">
        <v>31</v>
      </c>
      <c r="P290" s="60" t="s">
        <v>32</v>
      </c>
      <c r="Q290" s="61" t="s">
        <v>33</v>
      </c>
      <c r="R290" s="62" t="s">
        <v>34</v>
      </c>
      <c r="S290" s="63" t="s">
        <v>35</v>
      </c>
      <c r="T290" s="64" t="s">
        <v>36</v>
      </c>
      <c r="U290" s="698" t="s">
        <v>136</v>
      </c>
      <c r="V290" s="699" t="s">
        <v>38</v>
      </c>
      <c r="W290" s="67" t="s">
        <v>39</v>
      </c>
      <c r="X290" s="68" t="s">
        <v>40</v>
      </c>
      <c r="Y290" s="700" t="s">
        <v>41</v>
      </c>
      <c r="Z290" s="466" t="s">
        <v>42</v>
      </c>
      <c r="AA290" s="71" t="s">
        <v>43</v>
      </c>
      <c r="AB290" s="72" t="s">
        <v>44</v>
      </c>
      <c r="AC290" s="300"/>
      <c r="AD290" s="300"/>
      <c r="AE290" s="461"/>
      <c r="AF290" s="710"/>
      <c r="AG290" s="710"/>
      <c r="AH290" s="711"/>
      <c r="AI290" s="712"/>
      <c r="AJ290" s="713"/>
      <c r="AK290" s="713"/>
      <c r="AL290" s="701"/>
      <c r="AM290" s="469"/>
      <c r="AN290" s="469"/>
      <c r="AO290" s="469"/>
      <c r="AP290" s="469"/>
      <c r="AQ290" s="469"/>
      <c r="AR290" s="469"/>
      <c r="AS290" s="469"/>
      <c r="AT290" s="469"/>
      <c r="AU290" s="469"/>
      <c r="AV290" s="469"/>
      <c r="AW290" s="469"/>
      <c r="AX290" s="469"/>
      <c r="AY290" s="469"/>
      <c r="AZ290" s="469"/>
      <c r="BA290" s="469"/>
      <c r="BB290" s="300"/>
      <c r="BC290" s="300"/>
      <c r="BD290" s="300"/>
      <c r="BE290" s="300"/>
      <c r="BF290" s="300"/>
      <c r="BG290" s="300"/>
      <c r="BH290" s="300"/>
      <c r="BI290" s="300"/>
      <c r="BJ290" s="300"/>
      <c r="BK290" s="300"/>
      <c r="BL290" s="300"/>
    </row>
    <row r="291" ht="22.5" customHeight="1">
      <c r="A291" s="462"/>
      <c r="B291" s="589" t="s">
        <v>154</v>
      </c>
      <c r="C291" s="298"/>
      <c r="D291" s="298"/>
      <c r="E291" s="298"/>
      <c r="F291" s="298"/>
      <c r="G291" s="298"/>
      <c r="H291" s="298"/>
      <c r="I291" s="298"/>
      <c r="J291" s="298"/>
      <c r="K291" s="298"/>
      <c r="L291" s="298"/>
      <c r="M291" s="299"/>
      <c r="N291" s="702" t="s">
        <v>45</v>
      </c>
      <c r="O291" s="703" t="s">
        <v>46</v>
      </c>
      <c r="P291" s="79" t="s">
        <v>47</v>
      </c>
      <c r="Q291" s="80" t="s">
        <v>48</v>
      </c>
      <c r="R291" s="81" t="s">
        <v>49</v>
      </c>
      <c r="S291" s="82" t="s">
        <v>50</v>
      </c>
      <c r="T291" s="83" t="s">
        <v>51</v>
      </c>
      <c r="U291" s="704" t="s">
        <v>621</v>
      </c>
      <c r="V291" s="705" t="s">
        <v>53</v>
      </c>
      <c r="W291" s="86" t="s">
        <v>54</v>
      </c>
      <c r="X291" s="87" t="s">
        <v>55</v>
      </c>
      <c r="Y291" s="706" t="s">
        <v>56</v>
      </c>
      <c r="Z291" s="471" t="s">
        <v>57</v>
      </c>
      <c r="AA291" s="90" t="s">
        <v>58</v>
      </c>
      <c r="AB291" s="91" t="s">
        <v>59</v>
      </c>
      <c r="AC291" s="300"/>
      <c r="AD291" s="300"/>
      <c r="AE291" s="714"/>
      <c r="AF291" s="473" t="s">
        <v>142</v>
      </c>
      <c r="AG291" s="473" t="s">
        <v>142</v>
      </c>
      <c r="AH291" s="474" t="s">
        <v>24</v>
      </c>
      <c r="AI291" s="475"/>
      <c r="AJ291" s="476" t="s">
        <v>220</v>
      </c>
      <c r="AK291" s="476" t="s">
        <v>222</v>
      </c>
      <c r="AL291" s="701"/>
      <c r="AM291" s="469"/>
      <c r="AN291" s="469"/>
      <c r="AO291" s="469"/>
      <c r="AP291" s="469"/>
      <c r="AQ291" s="469"/>
      <c r="AR291" s="469"/>
      <c r="AS291" s="469"/>
      <c r="AT291" s="469"/>
      <c r="AU291" s="469"/>
      <c r="AV291" s="469"/>
      <c r="AW291" s="469"/>
      <c r="AX291" s="469"/>
      <c r="AY291" s="469"/>
      <c r="AZ291" s="469"/>
      <c r="BA291" s="469"/>
      <c r="BB291" s="300"/>
      <c r="BC291" s="300"/>
      <c r="BD291" s="300"/>
      <c r="BE291" s="300"/>
      <c r="BF291" s="300"/>
      <c r="BG291" s="300"/>
      <c r="BH291" s="300"/>
      <c r="BI291" s="300"/>
      <c r="BJ291" s="300"/>
      <c r="BK291" s="300"/>
      <c r="BL291" s="300"/>
    </row>
    <row r="292" ht="27.75" customHeight="1">
      <c r="A292" s="462"/>
      <c r="B292" s="613"/>
      <c r="C292" s="613" t="s">
        <v>155</v>
      </c>
      <c r="D292" s="647" t="s">
        <v>144</v>
      </c>
      <c r="E292" s="615" t="s">
        <v>640</v>
      </c>
      <c r="F292" s="616"/>
      <c r="G292" s="616"/>
      <c r="H292" s="617"/>
      <c r="I292" s="618">
        <v>12.0</v>
      </c>
      <c r="J292" s="647" t="s">
        <v>151</v>
      </c>
      <c r="K292" s="619" t="s">
        <v>623</v>
      </c>
      <c r="L292" s="617"/>
      <c r="M292" s="620">
        <v>1470.15</v>
      </c>
      <c r="N292" s="621"/>
      <c r="O292" s="622"/>
      <c r="P292" s="623"/>
      <c r="Q292" s="624"/>
      <c r="R292" s="625"/>
      <c r="S292" s="626"/>
      <c r="T292" s="707"/>
      <c r="U292" s="627"/>
      <c r="V292" s="628"/>
      <c r="W292" s="629"/>
      <c r="X292" s="630"/>
      <c r="Y292" s="631"/>
      <c r="Z292" s="497"/>
      <c r="AA292" s="498"/>
      <c r="AB292" s="499"/>
      <c r="AC292" s="300"/>
      <c r="AD292" s="300"/>
      <c r="AE292" s="709"/>
      <c r="AF292" s="501">
        <f t="shared" ref="AF292:AF304" si="299">SUM(N292:AB292)</f>
        <v>0</v>
      </c>
      <c r="AG292" s="501">
        <f t="shared" ref="AG292:AG304" si="300">AF292*I292</f>
        <v>0</v>
      </c>
      <c r="AH292" s="502">
        <f t="shared" ref="AH292:AH304" si="301">SUM(N292:AB292)*M292</f>
        <v>0</v>
      </c>
      <c r="AI292" s="503"/>
      <c r="AJ292" s="531">
        <f>SUM(AJ293:AJ304)</f>
        <v>12.8</v>
      </c>
      <c r="AK292" s="531">
        <f>SUM(N292:AB292)*AJ292</f>
        <v>0</v>
      </c>
      <c r="AL292" s="532"/>
      <c r="AM292" s="469">
        <f t="shared" ref="AM292:BA292" si="298">$I292*N292</f>
        <v>0</v>
      </c>
      <c r="AN292" s="469">
        <f t="shared" si="298"/>
        <v>0</v>
      </c>
      <c r="AO292" s="469">
        <f t="shared" si="298"/>
        <v>0</v>
      </c>
      <c r="AP292" s="469">
        <f t="shared" si="298"/>
        <v>0</v>
      </c>
      <c r="AQ292" s="469">
        <f t="shared" si="298"/>
        <v>0</v>
      </c>
      <c r="AR292" s="469">
        <f t="shared" si="298"/>
        <v>0</v>
      </c>
      <c r="AS292" s="469">
        <f t="shared" si="298"/>
        <v>0</v>
      </c>
      <c r="AT292" s="469">
        <f t="shared" si="298"/>
        <v>0</v>
      </c>
      <c r="AU292" s="469">
        <f t="shared" si="298"/>
        <v>0</v>
      </c>
      <c r="AV292" s="469">
        <f t="shared" si="298"/>
        <v>0</v>
      </c>
      <c r="AW292" s="469">
        <f t="shared" si="298"/>
        <v>0</v>
      </c>
      <c r="AX292" s="469">
        <f t="shared" si="298"/>
        <v>0</v>
      </c>
      <c r="AY292" s="469">
        <f t="shared" si="298"/>
        <v>0</v>
      </c>
      <c r="AZ292" s="469">
        <f t="shared" si="298"/>
        <v>0</v>
      </c>
      <c r="BA292" s="469">
        <f t="shared" si="298"/>
        <v>0</v>
      </c>
      <c r="BB292" s="300"/>
      <c r="BC292" s="300"/>
      <c r="BD292" s="300"/>
      <c r="BE292" s="300"/>
      <c r="BF292" s="300"/>
      <c r="BG292" s="300"/>
      <c r="BH292" s="300"/>
      <c r="BI292" s="300"/>
      <c r="BJ292" s="300"/>
      <c r="BK292" s="300"/>
      <c r="BL292" s="300"/>
    </row>
    <row r="293" ht="12.75" customHeight="1">
      <c r="A293" s="462"/>
      <c r="B293" s="482" t="s">
        <v>282</v>
      </c>
      <c r="C293" s="563" t="s">
        <v>283</v>
      </c>
      <c r="D293" s="482" t="s">
        <v>144</v>
      </c>
      <c r="E293" s="564"/>
      <c r="F293" s="391"/>
      <c r="G293" s="565" t="s">
        <v>284</v>
      </c>
      <c r="H293" s="566" t="s">
        <v>251</v>
      </c>
      <c r="I293" s="524">
        <v>1.0</v>
      </c>
      <c r="J293" s="482" t="s">
        <v>151</v>
      </c>
      <c r="K293" s="482" t="s">
        <v>285</v>
      </c>
      <c r="L293" s="567">
        <v>47.0</v>
      </c>
      <c r="M293" s="568">
        <v>128.70000000000002</v>
      </c>
      <c r="N293" s="485"/>
      <c r="O293" s="486"/>
      <c r="P293" s="487"/>
      <c r="Q293" s="488"/>
      <c r="R293" s="489"/>
      <c r="S293" s="490"/>
      <c r="T293" s="491"/>
      <c r="U293" s="492"/>
      <c r="V293" s="493"/>
      <c r="W293" s="494"/>
      <c r="X293" s="495"/>
      <c r="Y293" s="496"/>
      <c r="Z293" s="497"/>
      <c r="AA293" s="498"/>
      <c r="AB293" s="499"/>
      <c r="AC293" s="443"/>
      <c r="AD293" s="443"/>
      <c r="AE293" s="569"/>
      <c r="AF293" s="570">
        <f t="shared" si="299"/>
        <v>0</v>
      </c>
      <c r="AG293" s="570">
        <f t="shared" si="300"/>
        <v>0</v>
      </c>
      <c r="AH293" s="571">
        <f t="shared" si="301"/>
        <v>0</v>
      </c>
      <c r="AI293" s="503"/>
      <c r="AJ293" s="531">
        <v>1.01</v>
      </c>
      <c r="AK293" s="531">
        <f t="shared" ref="AK293:AK304" si="303">AJ293*AG293</f>
        <v>0</v>
      </c>
      <c r="AL293" s="572"/>
      <c r="AM293" s="469">
        <f t="shared" ref="AM293:BA293" si="302">$I293*N293</f>
        <v>0</v>
      </c>
      <c r="AN293" s="469">
        <f t="shared" si="302"/>
        <v>0</v>
      </c>
      <c r="AO293" s="469">
        <f t="shared" si="302"/>
        <v>0</v>
      </c>
      <c r="AP293" s="469">
        <f t="shared" si="302"/>
        <v>0</v>
      </c>
      <c r="AQ293" s="469">
        <f t="shared" si="302"/>
        <v>0</v>
      </c>
      <c r="AR293" s="469">
        <f t="shared" si="302"/>
        <v>0</v>
      </c>
      <c r="AS293" s="469">
        <f t="shared" si="302"/>
        <v>0</v>
      </c>
      <c r="AT293" s="469">
        <f t="shared" si="302"/>
        <v>0</v>
      </c>
      <c r="AU293" s="469">
        <f t="shared" si="302"/>
        <v>0</v>
      </c>
      <c r="AV293" s="469">
        <f t="shared" si="302"/>
        <v>0</v>
      </c>
      <c r="AW293" s="469">
        <f t="shared" si="302"/>
        <v>0</v>
      </c>
      <c r="AX293" s="469">
        <f t="shared" si="302"/>
        <v>0</v>
      </c>
      <c r="AY293" s="469">
        <f t="shared" si="302"/>
        <v>0</v>
      </c>
      <c r="AZ293" s="469">
        <f t="shared" si="302"/>
        <v>0</v>
      </c>
      <c r="BA293" s="469">
        <f t="shared" si="302"/>
        <v>0</v>
      </c>
      <c r="BB293" s="362"/>
      <c r="BC293" s="362"/>
      <c r="BD293" s="362"/>
      <c r="BE293" s="362"/>
      <c r="BF293" s="362"/>
      <c r="BG293" s="362"/>
      <c r="BH293" s="362"/>
      <c r="BI293" s="362"/>
      <c r="BJ293" s="362"/>
      <c r="BK293" s="362"/>
      <c r="BL293" s="362"/>
    </row>
    <row r="294" ht="12.75" customHeight="1">
      <c r="A294" s="462"/>
      <c r="B294" s="482" t="s">
        <v>286</v>
      </c>
      <c r="C294" s="563" t="s">
        <v>287</v>
      </c>
      <c r="D294" s="482" t="s">
        <v>144</v>
      </c>
      <c r="E294" s="564"/>
      <c r="F294" s="391"/>
      <c r="G294" s="565" t="s">
        <v>288</v>
      </c>
      <c r="H294" s="566" t="s">
        <v>251</v>
      </c>
      <c r="I294" s="524">
        <v>1.0</v>
      </c>
      <c r="J294" s="482" t="s">
        <v>151</v>
      </c>
      <c r="K294" s="482" t="s">
        <v>285</v>
      </c>
      <c r="L294" s="567">
        <v>40.0</v>
      </c>
      <c r="M294" s="568">
        <v>124.2</v>
      </c>
      <c r="N294" s="485"/>
      <c r="O294" s="486"/>
      <c r="P294" s="487"/>
      <c r="Q294" s="488"/>
      <c r="R294" s="489"/>
      <c r="S294" s="490"/>
      <c r="T294" s="491"/>
      <c r="U294" s="492"/>
      <c r="V294" s="493"/>
      <c r="W294" s="494"/>
      <c r="X294" s="495"/>
      <c r="Y294" s="496"/>
      <c r="Z294" s="497"/>
      <c r="AA294" s="498"/>
      <c r="AB294" s="499"/>
      <c r="AC294" s="443"/>
      <c r="AD294" s="443"/>
      <c r="AE294" s="569"/>
      <c r="AF294" s="570">
        <f t="shared" si="299"/>
        <v>0</v>
      </c>
      <c r="AG294" s="570">
        <f t="shared" si="300"/>
        <v>0</v>
      </c>
      <c r="AH294" s="571">
        <f t="shared" si="301"/>
        <v>0</v>
      </c>
      <c r="AI294" s="503"/>
      <c r="AJ294" s="531">
        <v>0.83</v>
      </c>
      <c r="AK294" s="531">
        <f t="shared" si="303"/>
        <v>0</v>
      </c>
      <c r="AL294" s="572"/>
      <c r="AM294" s="469">
        <f t="shared" ref="AM294:BA294" si="304">$I294*N294</f>
        <v>0</v>
      </c>
      <c r="AN294" s="469">
        <f t="shared" si="304"/>
        <v>0</v>
      </c>
      <c r="AO294" s="469">
        <f t="shared" si="304"/>
        <v>0</v>
      </c>
      <c r="AP294" s="469">
        <f t="shared" si="304"/>
        <v>0</v>
      </c>
      <c r="AQ294" s="469">
        <f t="shared" si="304"/>
        <v>0</v>
      </c>
      <c r="AR294" s="469">
        <f t="shared" si="304"/>
        <v>0</v>
      </c>
      <c r="AS294" s="469">
        <f t="shared" si="304"/>
        <v>0</v>
      </c>
      <c r="AT294" s="469">
        <f t="shared" si="304"/>
        <v>0</v>
      </c>
      <c r="AU294" s="469">
        <f t="shared" si="304"/>
        <v>0</v>
      </c>
      <c r="AV294" s="469">
        <f t="shared" si="304"/>
        <v>0</v>
      </c>
      <c r="AW294" s="469">
        <f t="shared" si="304"/>
        <v>0</v>
      </c>
      <c r="AX294" s="469">
        <f t="shared" si="304"/>
        <v>0</v>
      </c>
      <c r="AY294" s="469">
        <f t="shared" si="304"/>
        <v>0</v>
      </c>
      <c r="AZ294" s="469">
        <f t="shared" si="304"/>
        <v>0</v>
      </c>
      <c r="BA294" s="469">
        <f t="shared" si="304"/>
        <v>0</v>
      </c>
      <c r="BB294" s="362"/>
      <c r="BC294" s="362"/>
      <c r="BD294" s="362"/>
      <c r="BE294" s="362"/>
      <c r="BF294" s="362"/>
      <c r="BG294" s="362"/>
      <c r="BH294" s="362"/>
      <c r="BI294" s="362"/>
      <c r="BJ294" s="362"/>
      <c r="BK294" s="362"/>
      <c r="BL294" s="362"/>
    </row>
    <row r="295" ht="12.75" customHeight="1">
      <c r="A295" s="462"/>
      <c r="B295" s="482" t="s">
        <v>289</v>
      </c>
      <c r="C295" s="563" t="s">
        <v>290</v>
      </c>
      <c r="D295" s="482" t="s">
        <v>144</v>
      </c>
      <c r="E295" s="564"/>
      <c r="F295" s="391"/>
      <c r="G295" s="565" t="s">
        <v>291</v>
      </c>
      <c r="H295" s="566" t="s">
        <v>251</v>
      </c>
      <c r="I295" s="524">
        <v>1.0</v>
      </c>
      <c r="J295" s="482" t="s">
        <v>151</v>
      </c>
      <c r="K295" s="482" t="s">
        <v>285</v>
      </c>
      <c r="L295" s="567">
        <v>42.0</v>
      </c>
      <c r="M295" s="568">
        <v>124.2</v>
      </c>
      <c r="N295" s="485"/>
      <c r="O295" s="486"/>
      <c r="P295" s="487"/>
      <c r="Q295" s="488"/>
      <c r="R295" s="489"/>
      <c r="S295" s="490"/>
      <c r="T295" s="491"/>
      <c r="U295" s="492"/>
      <c r="V295" s="493"/>
      <c r="W295" s="494"/>
      <c r="X295" s="495"/>
      <c r="Y295" s="496"/>
      <c r="Z295" s="497"/>
      <c r="AA295" s="498"/>
      <c r="AB295" s="499"/>
      <c r="AC295" s="443"/>
      <c r="AD295" s="443"/>
      <c r="AE295" s="569"/>
      <c r="AF295" s="570">
        <f t="shared" si="299"/>
        <v>0</v>
      </c>
      <c r="AG295" s="570">
        <f t="shared" si="300"/>
        <v>0</v>
      </c>
      <c r="AH295" s="571">
        <f t="shared" si="301"/>
        <v>0</v>
      </c>
      <c r="AI295" s="503"/>
      <c r="AJ295" s="531">
        <v>0.9</v>
      </c>
      <c r="AK295" s="531">
        <f t="shared" si="303"/>
        <v>0</v>
      </c>
      <c r="AL295" s="572"/>
      <c r="AM295" s="469">
        <f t="shared" ref="AM295:BA295" si="305">$I295*N295</f>
        <v>0</v>
      </c>
      <c r="AN295" s="469">
        <f t="shared" si="305"/>
        <v>0</v>
      </c>
      <c r="AO295" s="469">
        <f t="shared" si="305"/>
        <v>0</v>
      </c>
      <c r="AP295" s="469">
        <f t="shared" si="305"/>
        <v>0</v>
      </c>
      <c r="AQ295" s="469">
        <f t="shared" si="305"/>
        <v>0</v>
      </c>
      <c r="AR295" s="469">
        <f t="shared" si="305"/>
        <v>0</v>
      </c>
      <c r="AS295" s="469">
        <f t="shared" si="305"/>
        <v>0</v>
      </c>
      <c r="AT295" s="469">
        <f t="shared" si="305"/>
        <v>0</v>
      </c>
      <c r="AU295" s="469">
        <f t="shared" si="305"/>
        <v>0</v>
      </c>
      <c r="AV295" s="469">
        <f t="shared" si="305"/>
        <v>0</v>
      </c>
      <c r="AW295" s="469">
        <f t="shared" si="305"/>
        <v>0</v>
      </c>
      <c r="AX295" s="469">
        <f t="shared" si="305"/>
        <v>0</v>
      </c>
      <c r="AY295" s="469">
        <f t="shared" si="305"/>
        <v>0</v>
      </c>
      <c r="AZ295" s="469">
        <f t="shared" si="305"/>
        <v>0</v>
      </c>
      <c r="BA295" s="469">
        <f t="shared" si="305"/>
        <v>0</v>
      </c>
      <c r="BB295" s="362"/>
      <c r="BC295" s="362"/>
      <c r="BD295" s="362"/>
      <c r="BE295" s="362"/>
      <c r="BF295" s="362"/>
      <c r="BG295" s="362"/>
      <c r="BH295" s="362"/>
      <c r="BI295" s="362"/>
      <c r="BJ295" s="362"/>
      <c r="BK295" s="362"/>
      <c r="BL295" s="362"/>
    </row>
    <row r="296" ht="12.75" customHeight="1">
      <c r="A296" s="462"/>
      <c r="B296" s="482" t="s">
        <v>292</v>
      </c>
      <c r="C296" s="563" t="s">
        <v>293</v>
      </c>
      <c r="D296" s="482" t="s">
        <v>144</v>
      </c>
      <c r="E296" s="564"/>
      <c r="F296" s="391"/>
      <c r="G296" s="573" t="s">
        <v>294</v>
      </c>
      <c r="H296" s="566" t="s">
        <v>251</v>
      </c>
      <c r="I296" s="524">
        <v>1.0</v>
      </c>
      <c r="J296" s="482" t="s">
        <v>151</v>
      </c>
      <c r="K296" s="482" t="s">
        <v>295</v>
      </c>
      <c r="L296" s="567">
        <v>40.0</v>
      </c>
      <c r="M296" s="568">
        <v>124.2</v>
      </c>
      <c r="N296" s="485"/>
      <c r="O296" s="486"/>
      <c r="P296" s="487"/>
      <c r="Q296" s="488"/>
      <c r="R296" s="489"/>
      <c r="S296" s="490"/>
      <c r="T296" s="491"/>
      <c r="U296" s="492"/>
      <c r="V296" s="493"/>
      <c r="W296" s="494"/>
      <c r="X296" s="495"/>
      <c r="Y296" s="496"/>
      <c r="Z296" s="497"/>
      <c r="AA296" s="498"/>
      <c r="AB296" s="499"/>
      <c r="AC296" s="443"/>
      <c r="AD296" s="443"/>
      <c r="AE296" s="569"/>
      <c r="AF296" s="570">
        <f t="shared" si="299"/>
        <v>0</v>
      </c>
      <c r="AG296" s="570">
        <f t="shared" si="300"/>
        <v>0</v>
      </c>
      <c r="AH296" s="571">
        <f t="shared" si="301"/>
        <v>0</v>
      </c>
      <c r="AI296" s="503"/>
      <c r="AJ296" s="531">
        <v>0.86</v>
      </c>
      <c r="AK296" s="531">
        <f t="shared" si="303"/>
        <v>0</v>
      </c>
      <c r="AL296" s="572"/>
      <c r="AM296" s="469">
        <f t="shared" ref="AM296:BA296" si="306">$I296*N296</f>
        <v>0</v>
      </c>
      <c r="AN296" s="469">
        <f t="shared" si="306"/>
        <v>0</v>
      </c>
      <c r="AO296" s="469">
        <f t="shared" si="306"/>
        <v>0</v>
      </c>
      <c r="AP296" s="469">
        <f t="shared" si="306"/>
        <v>0</v>
      </c>
      <c r="AQ296" s="469">
        <f t="shared" si="306"/>
        <v>0</v>
      </c>
      <c r="AR296" s="469">
        <f t="shared" si="306"/>
        <v>0</v>
      </c>
      <c r="AS296" s="469">
        <f t="shared" si="306"/>
        <v>0</v>
      </c>
      <c r="AT296" s="469">
        <f t="shared" si="306"/>
        <v>0</v>
      </c>
      <c r="AU296" s="469">
        <f t="shared" si="306"/>
        <v>0</v>
      </c>
      <c r="AV296" s="469">
        <f t="shared" si="306"/>
        <v>0</v>
      </c>
      <c r="AW296" s="469">
        <f t="shared" si="306"/>
        <v>0</v>
      </c>
      <c r="AX296" s="469">
        <f t="shared" si="306"/>
        <v>0</v>
      </c>
      <c r="AY296" s="469">
        <f t="shared" si="306"/>
        <v>0</v>
      </c>
      <c r="AZ296" s="469">
        <f t="shared" si="306"/>
        <v>0</v>
      </c>
      <c r="BA296" s="469">
        <f t="shared" si="306"/>
        <v>0</v>
      </c>
      <c r="BB296" s="362"/>
      <c r="BC296" s="362"/>
      <c r="BD296" s="362"/>
      <c r="BE296" s="362"/>
      <c r="BF296" s="362"/>
      <c r="BG296" s="362"/>
      <c r="BH296" s="362"/>
      <c r="BI296" s="362"/>
      <c r="BJ296" s="362"/>
      <c r="BK296" s="362"/>
      <c r="BL296" s="362"/>
    </row>
    <row r="297" ht="12.75" customHeight="1">
      <c r="A297" s="462"/>
      <c r="B297" s="482" t="s">
        <v>296</v>
      </c>
      <c r="C297" s="563" t="s">
        <v>297</v>
      </c>
      <c r="D297" s="482" t="s">
        <v>144</v>
      </c>
      <c r="E297" s="564"/>
      <c r="F297" s="391"/>
      <c r="G297" s="565" t="s">
        <v>298</v>
      </c>
      <c r="H297" s="566" t="s">
        <v>251</v>
      </c>
      <c r="I297" s="524">
        <v>1.0</v>
      </c>
      <c r="J297" s="482" t="s">
        <v>151</v>
      </c>
      <c r="K297" s="482" t="s">
        <v>295</v>
      </c>
      <c r="L297" s="567">
        <v>40.0</v>
      </c>
      <c r="M297" s="568">
        <v>124.2</v>
      </c>
      <c r="N297" s="485"/>
      <c r="O297" s="486"/>
      <c r="P297" s="487"/>
      <c r="Q297" s="488"/>
      <c r="R297" s="489"/>
      <c r="S297" s="490"/>
      <c r="T297" s="491"/>
      <c r="U297" s="492"/>
      <c r="V297" s="493"/>
      <c r="W297" s="494"/>
      <c r="X297" s="495"/>
      <c r="Y297" s="496"/>
      <c r="Z297" s="497"/>
      <c r="AA297" s="498"/>
      <c r="AB297" s="499"/>
      <c r="AC297" s="443"/>
      <c r="AD297" s="443"/>
      <c r="AE297" s="569"/>
      <c r="AF297" s="570">
        <f t="shared" si="299"/>
        <v>0</v>
      </c>
      <c r="AG297" s="570">
        <f t="shared" si="300"/>
        <v>0</v>
      </c>
      <c r="AH297" s="571">
        <f t="shared" si="301"/>
        <v>0</v>
      </c>
      <c r="AI297" s="503"/>
      <c r="AJ297" s="531">
        <v>0.84</v>
      </c>
      <c r="AK297" s="531">
        <f t="shared" si="303"/>
        <v>0</v>
      </c>
      <c r="AL297" s="572"/>
      <c r="AM297" s="469">
        <f t="shared" ref="AM297:BA297" si="307">$I297*N297</f>
        <v>0</v>
      </c>
      <c r="AN297" s="469">
        <f t="shared" si="307"/>
        <v>0</v>
      </c>
      <c r="AO297" s="469">
        <f t="shared" si="307"/>
        <v>0</v>
      </c>
      <c r="AP297" s="469">
        <f t="shared" si="307"/>
        <v>0</v>
      </c>
      <c r="AQ297" s="469">
        <f t="shared" si="307"/>
        <v>0</v>
      </c>
      <c r="AR297" s="469">
        <f t="shared" si="307"/>
        <v>0</v>
      </c>
      <c r="AS297" s="469">
        <f t="shared" si="307"/>
        <v>0</v>
      </c>
      <c r="AT297" s="469">
        <f t="shared" si="307"/>
        <v>0</v>
      </c>
      <c r="AU297" s="469">
        <f t="shared" si="307"/>
        <v>0</v>
      </c>
      <c r="AV297" s="469">
        <f t="shared" si="307"/>
        <v>0</v>
      </c>
      <c r="AW297" s="469">
        <f t="shared" si="307"/>
        <v>0</v>
      </c>
      <c r="AX297" s="469">
        <f t="shared" si="307"/>
        <v>0</v>
      </c>
      <c r="AY297" s="469">
        <f t="shared" si="307"/>
        <v>0</v>
      </c>
      <c r="AZ297" s="469">
        <f t="shared" si="307"/>
        <v>0</v>
      </c>
      <c r="BA297" s="469">
        <f t="shared" si="307"/>
        <v>0</v>
      </c>
      <c r="BB297" s="362"/>
      <c r="BC297" s="362"/>
      <c r="BD297" s="362"/>
      <c r="BE297" s="362"/>
      <c r="BF297" s="362"/>
      <c r="BG297" s="362"/>
      <c r="BH297" s="362"/>
      <c r="BI297" s="362"/>
      <c r="BJ297" s="362"/>
      <c r="BK297" s="362"/>
      <c r="BL297" s="362"/>
    </row>
    <row r="298" ht="12.75" customHeight="1">
      <c r="A298" s="462"/>
      <c r="B298" s="482" t="s">
        <v>299</v>
      </c>
      <c r="C298" s="563" t="s">
        <v>300</v>
      </c>
      <c r="D298" s="482" t="s">
        <v>144</v>
      </c>
      <c r="E298" s="564"/>
      <c r="F298" s="391"/>
      <c r="G298" s="565" t="s">
        <v>301</v>
      </c>
      <c r="H298" s="566" t="s">
        <v>232</v>
      </c>
      <c r="I298" s="524">
        <v>1.0</v>
      </c>
      <c r="J298" s="482" t="s">
        <v>151</v>
      </c>
      <c r="K298" s="482" t="s">
        <v>295</v>
      </c>
      <c r="L298" s="567">
        <v>40.0</v>
      </c>
      <c r="M298" s="568">
        <v>124.2</v>
      </c>
      <c r="N298" s="485"/>
      <c r="O298" s="486"/>
      <c r="P298" s="487"/>
      <c r="Q298" s="488"/>
      <c r="R298" s="489"/>
      <c r="S298" s="490"/>
      <c r="T298" s="491"/>
      <c r="U298" s="492"/>
      <c r="V298" s="493"/>
      <c r="W298" s="494"/>
      <c r="X298" s="495"/>
      <c r="Y298" s="496"/>
      <c r="Z298" s="497"/>
      <c r="AA298" s="498"/>
      <c r="AB298" s="499"/>
      <c r="AC298" s="443"/>
      <c r="AD298" s="443"/>
      <c r="AE298" s="569"/>
      <c r="AF298" s="570">
        <f t="shared" si="299"/>
        <v>0</v>
      </c>
      <c r="AG298" s="570">
        <f t="shared" si="300"/>
        <v>0</v>
      </c>
      <c r="AH298" s="571">
        <f t="shared" si="301"/>
        <v>0</v>
      </c>
      <c r="AI298" s="503"/>
      <c r="AJ298" s="531">
        <v>0.84</v>
      </c>
      <c r="AK298" s="531">
        <f t="shared" si="303"/>
        <v>0</v>
      </c>
      <c r="AL298" s="572"/>
      <c r="AM298" s="469">
        <f t="shared" ref="AM298:BA298" si="308">$I298*N298</f>
        <v>0</v>
      </c>
      <c r="AN298" s="469">
        <f t="shared" si="308"/>
        <v>0</v>
      </c>
      <c r="AO298" s="469">
        <f t="shared" si="308"/>
        <v>0</v>
      </c>
      <c r="AP298" s="469">
        <f t="shared" si="308"/>
        <v>0</v>
      </c>
      <c r="AQ298" s="469">
        <f t="shared" si="308"/>
        <v>0</v>
      </c>
      <c r="AR298" s="469">
        <f t="shared" si="308"/>
        <v>0</v>
      </c>
      <c r="AS298" s="469">
        <f t="shared" si="308"/>
        <v>0</v>
      </c>
      <c r="AT298" s="469">
        <f t="shared" si="308"/>
        <v>0</v>
      </c>
      <c r="AU298" s="469">
        <f t="shared" si="308"/>
        <v>0</v>
      </c>
      <c r="AV298" s="469">
        <f t="shared" si="308"/>
        <v>0</v>
      </c>
      <c r="AW298" s="469">
        <f t="shared" si="308"/>
        <v>0</v>
      </c>
      <c r="AX298" s="469">
        <f t="shared" si="308"/>
        <v>0</v>
      </c>
      <c r="AY298" s="469">
        <f t="shared" si="308"/>
        <v>0</v>
      </c>
      <c r="AZ298" s="469">
        <f t="shared" si="308"/>
        <v>0</v>
      </c>
      <c r="BA298" s="469">
        <f t="shared" si="308"/>
        <v>0</v>
      </c>
      <c r="BB298" s="362"/>
      <c r="BC298" s="362"/>
      <c r="BD298" s="362"/>
      <c r="BE298" s="362"/>
      <c r="BF298" s="362"/>
      <c r="BG298" s="362"/>
      <c r="BH298" s="362"/>
      <c r="BI298" s="362"/>
      <c r="BJ298" s="362"/>
      <c r="BK298" s="362"/>
      <c r="BL298" s="362"/>
    </row>
    <row r="299" ht="12.75" customHeight="1">
      <c r="A299" s="540"/>
      <c r="B299" s="482" t="s">
        <v>302</v>
      </c>
      <c r="C299" s="563" t="s">
        <v>303</v>
      </c>
      <c r="D299" s="482" t="s">
        <v>144</v>
      </c>
      <c r="E299" s="564"/>
      <c r="F299" s="391"/>
      <c r="G299" s="565" t="s">
        <v>304</v>
      </c>
      <c r="H299" s="566" t="s">
        <v>251</v>
      </c>
      <c r="I299" s="524">
        <v>1.0</v>
      </c>
      <c r="J299" s="482" t="s">
        <v>151</v>
      </c>
      <c r="K299" s="482" t="s">
        <v>295</v>
      </c>
      <c r="L299" s="567">
        <v>51.0</v>
      </c>
      <c r="M299" s="568">
        <v>128.70000000000002</v>
      </c>
      <c r="N299" s="485"/>
      <c r="O299" s="486"/>
      <c r="P299" s="487"/>
      <c r="Q299" s="488"/>
      <c r="R299" s="489"/>
      <c r="S299" s="490"/>
      <c r="T299" s="491"/>
      <c r="U299" s="492"/>
      <c r="V299" s="493"/>
      <c r="W299" s="494"/>
      <c r="X299" s="495"/>
      <c r="Y299" s="496"/>
      <c r="Z299" s="497"/>
      <c r="AA299" s="498"/>
      <c r="AB299" s="499"/>
      <c r="AC299" s="443"/>
      <c r="AD299" s="443"/>
      <c r="AE299" s="569"/>
      <c r="AF299" s="570">
        <f t="shared" si="299"/>
        <v>0</v>
      </c>
      <c r="AG299" s="570">
        <f t="shared" si="300"/>
        <v>0</v>
      </c>
      <c r="AH299" s="571">
        <f t="shared" si="301"/>
        <v>0</v>
      </c>
      <c r="AI299" s="503"/>
      <c r="AJ299" s="531">
        <v>1.1</v>
      </c>
      <c r="AK299" s="531">
        <f t="shared" si="303"/>
        <v>0</v>
      </c>
      <c r="AL299" s="574"/>
      <c r="AM299" s="469">
        <f t="shared" ref="AM299:BA299" si="309">$I299*N299</f>
        <v>0</v>
      </c>
      <c r="AN299" s="469">
        <f t="shared" si="309"/>
        <v>0</v>
      </c>
      <c r="AO299" s="469">
        <f t="shared" si="309"/>
        <v>0</v>
      </c>
      <c r="AP299" s="469">
        <f t="shared" si="309"/>
        <v>0</v>
      </c>
      <c r="AQ299" s="469">
        <f t="shared" si="309"/>
        <v>0</v>
      </c>
      <c r="AR299" s="469">
        <f t="shared" si="309"/>
        <v>0</v>
      </c>
      <c r="AS299" s="469">
        <f t="shared" si="309"/>
        <v>0</v>
      </c>
      <c r="AT299" s="469">
        <f t="shared" si="309"/>
        <v>0</v>
      </c>
      <c r="AU299" s="469">
        <f t="shared" si="309"/>
        <v>0</v>
      </c>
      <c r="AV299" s="469">
        <f t="shared" si="309"/>
        <v>0</v>
      </c>
      <c r="AW299" s="469">
        <f t="shared" si="309"/>
        <v>0</v>
      </c>
      <c r="AX299" s="469">
        <f t="shared" si="309"/>
        <v>0</v>
      </c>
      <c r="AY299" s="469">
        <f t="shared" si="309"/>
        <v>0</v>
      </c>
      <c r="AZ299" s="469">
        <f t="shared" si="309"/>
        <v>0</v>
      </c>
      <c r="BA299" s="469">
        <f t="shared" si="309"/>
        <v>0</v>
      </c>
      <c r="BB299" s="547"/>
      <c r="BC299" s="362"/>
      <c r="BD299" s="362"/>
      <c r="BE299" s="362"/>
      <c r="BF299" s="362"/>
      <c r="BG299" s="362"/>
      <c r="BH299" s="362"/>
      <c r="BI299" s="362"/>
      <c r="BJ299" s="362"/>
      <c r="BK299" s="362"/>
      <c r="BL299" s="362"/>
    </row>
    <row r="300" ht="12.75" customHeight="1">
      <c r="A300" s="462"/>
      <c r="B300" s="482" t="s">
        <v>305</v>
      </c>
      <c r="C300" s="563" t="s">
        <v>306</v>
      </c>
      <c r="D300" s="482" t="s">
        <v>144</v>
      </c>
      <c r="E300" s="564"/>
      <c r="F300" s="391"/>
      <c r="G300" s="565" t="s">
        <v>307</v>
      </c>
      <c r="H300" s="566" t="s">
        <v>251</v>
      </c>
      <c r="I300" s="524">
        <v>1.0</v>
      </c>
      <c r="J300" s="482" t="s">
        <v>151</v>
      </c>
      <c r="K300" s="482" t="s">
        <v>295</v>
      </c>
      <c r="L300" s="567">
        <v>53.0</v>
      </c>
      <c r="M300" s="568">
        <v>128.70000000000002</v>
      </c>
      <c r="N300" s="485"/>
      <c r="O300" s="486"/>
      <c r="P300" s="487"/>
      <c r="Q300" s="488"/>
      <c r="R300" s="489"/>
      <c r="S300" s="490"/>
      <c r="T300" s="491"/>
      <c r="U300" s="492"/>
      <c r="V300" s="493"/>
      <c r="W300" s="494"/>
      <c r="X300" s="495"/>
      <c r="Y300" s="496"/>
      <c r="Z300" s="497"/>
      <c r="AA300" s="498"/>
      <c r="AB300" s="499"/>
      <c r="AC300" s="443"/>
      <c r="AD300" s="443"/>
      <c r="AE300" s="569"/>
      <c r="AF300" s="570">
        <f t="shared" si="299"/>
        <v>0</v>
      </c>
      <c r="AG300" s="570">
        <f t="shared" si="300"/>
        <v>0</v>
      </c>
      <c r="AH300" s="571">
        <f t="shared" si="301"/>
        <v>0</v>
      </c>
      <c r="AI300" s="503"/>
      <c r="AJ300" s="531">
        <v>1.1</v>
      </c>
      <c r="AK300" s="531">
        <f t="shared" si="303"/>
        <v>0</v>
      </c>
      <c r="AL300" s="572"/>
      <c r="AM300" s="469">
        <f t="shared" ref="AM300:BA300" si="310">$I300*N300</f>
        <v>0</v>
      </c>
      <c r="AN300" s="469">
        <f t="shared" si="310"/>
        <v>0</v>
      </c>
      <c r="AO300" s="469">
        <f t="shared" si="310"/>
        <v>0</v>
      </c>
      <c r="AP300" s="469">
        <f t="shared" si="310"/>
        <v>0</v>
      </c>
      <c r="AQ300" s="469">
        <f t="shared" si="310"/>
        <v>0</v>
      </c>
      <c r="AR300" s="469">
        <f t="shared" si="310"/>
        <v>0</v>
      </c>
      <c r="AS300" s="469">
        <f t="shared" si="310"/>
        <v>0</v>
      </c>
      <c r="AT300" s="469">
        <f t="shared" si="310"/>
        <v>0</v>
      </c>
      <c r="AU300" s="469">
        <f t="shared" si="310"/>
        <v>0</v>
      </c>
      <c r="AV300" s="469">
        <f t="shared" si="310"/>
        <v>0</v>
      </c>
      <c r="AW300" s="469">
        <f t="shared" si="310"/>
        <v>0</v>
      </c>
      <c r="AX300" s="469">
        <f t="shared" si="310"/>
        <v>0</v>
      </c>
      <c r="AY300" s="469">
        <f t="shared" si="310"/>
        <v>0</v>
      </c>
      <c r="AZ300" s="469">
        <f t="shared" si="310"/>
        <v>0</v>
      </c>
      <c r="BA300" s="469">
        <f t="shared" si="310"/>
        <v>0</v>
      </c>
      <c r="BB300" s="362"/>
      <c r="BC300" s="362"/>
      <c r="BD300" s="362"/>
      <c r="BE300" s="362"/>
      <c r="BF300" s="362"/>
      <c r="BG300" s="362"/>
      <c r="BH300" s="362"/>
      <c r="BI300" s="362"/>
      <c r="BJ300" s="362"/>
      <c r="BK300" s="362"/>
      <c r="BL300" s="362"/>
    </row>
    <row r="301" ht="12.75" customHeight="1">
      <c r="A301" s="462"/>
      <c r="B301" s="482" t="s">
        <v>308</v>
      </c>
      <c r="C301" s="563" t="s">
        <v>309</v>
      </c>
      <c r="D301" s="482" t="s">
        <v>144</v>
      </c>
      <c r="E301" s="564"/>
      <c r="F301" s="365"/>
      <c r="G301" s="565" t="s">
        <v>310</v>
      </c>
      <c r="H301" s="482" t="s">
        <v>278</v>
      </c>
      <c r="I301" s="567">
        <v>1.0</v>
      </c>
      <c r="J301" s="482" t="s">
        <v>151</v>
      </c>
      <c r="K301" s="482" t="s">
        <v>295</v>
      </c>
      <c r="L301" s="567">
        <v>59.0</v>
      </c>
      <c r="M301" s="568">
        <v>137.70000000000002</v>
      </c>
      <c r="N301" s="485"/>
      <c r="O301" s="486"/>
      <c r="P301" s="487"/>
      <c r="Q301" s="488"/>
      <c r="R301" s="489"/>
      <c r="S301" s="490"/>
      <c r="T301" s="491"/>
      <c r="U301" s="492"/>
      <c r="V301" s="493"/>
      <c r="W301" s="494"/>
      <c r="X301" s="495"/>
      <c r="Y301" s="496"/>
      <c r="Z301" s="497"/>
      <c r="AA301" s="498"/>
      <c r="AB301" s="499"/>
      <c r="AC301" s="443"/>
      <c r="AD301" s="443"/>
      <c r="AE301" s="569"/>
      <c r="AF301" s="570">
        <f t="shared" si="299"/>
        <v>0</v>
      </c>
      <c r="AG301" s="570">
        <f t="shared" si="300"/>
        <v>0</v>
      </c>
      <c r="AH301" s="571">
        <f t="shared" si="301"/>
        <v>0</v>
      </c>
      <c r="AI301" s="503"/>
      <c r="AJ301" s="531">
        <v>1.16</v>
      </c>
      <c r="AK301" s="531">
        <f t="shared" si="303"/>
        <v>0</v>
      </c>
      <c r="AL301" s="572"/>
      <c r="AM301" s="469">
        <f t="shared" ref="AM301:BA301" si="311">$I301*N301</f>
        <v>0</v>
      </c>
      <c r="AN301" s="469">
        <f t="shared" si="311"/>
        <v>0</v>
      </c>
      <c r="AO301" s="469">
        <f t="shared" si="311"/>
        <v>0</v>
      </c>
      <c r="AP301" s="469">
        <f t="shared" si="311"/>
        <v>0</v>
      </c>
      <c r="AQ301" s="469">
        <f t="shared" si="311"/>
        <v>0</v>
      </c>
      <c r="AR301" s="469">
        <f t="shared" si="311"/>
        <v>0</v>
      </c>
      <c r="AS301" s="469">
        <f t="shared" si="311"/>
        <v>0</v>
      </c>
      <c r="AT301" s="469">
        <f t="shared" si="311"/>
        <v>0</v>
      </c>
      <c r="AU301" s="469">
        <f t="shared" si="311"/>
        <v>0</v>
      </c>
      <c r="AV301" s="469">
        <f t="shared" si="311"/>
        <v>0</v>
      </c>
      <c r="AW301" s="469">
        <f t="shared" si="311"/>
        <v>0</v>
      </c>
      <c r="AX301" s="469">
        <f t="shared" si="311"/>
        <v>0</v>
      </c>
      <c r="AY301" s="469">
        <f t="shared" si="311"/>
        <v>0</v>
      </c>
      <c r="AZ301" s="469">
        <f t="shared" si="311"/>
        <v>0</v>
      </c>
      <c r="BA301" s="469">
        <f t="shared" si="311"/>
        <v>0</v>
      </c>
      <c r="BB301" s="362"/>
      <c r="BC301" s="362"/>
      <c r="BD301" s="362"/>
      <c r="BE301" s="362"/>
      <c r="BF301" s="362"/>
      <c r="BG301" s="362"/>
      <c r="BH301" s="362"/>
      <c r="BI301" s="362"/>
      <c r="BJ301" s="362"/>
      <c r="BK301" s="362"/>
      <c r="BL301" s="362"/>
    </row>
    <row r="302" ht="12.75" customHeight="1">
      <c r="A302" s="462"/>
      <c r="B302" s="482" t="s">
        <v>641</v>
      </c>
      <c r="C302" s="563" t="s">
        <v>642</v>
      </c>
      <c r="D302" s="482" t="s">
        <v>144</v>
      </c>
      <c r="E302" s="564"/>
      <c r="F302" s="365"/>
      <c r="G302" s="565" t="s">
        <v>632</v>
      </c>
      <c r="H302" s="482" t="s">
        <v>278</v>
      </c>
      <c r="I302" s="567">
        <v>1.0</v>
      </c>
      <c r="J302" s="482" t="s">
        <v>151</v>
      </c>
      <c r="K302" s="482" t="s">
        <v>295</v>
      </c>
      <c r="L302" s="567">
        <v>63.0</v>
      </c>
      <c r="M302" s="568">
        <v>137.70000000000002</v>
      </c>
      <c r="N302" s="485"/>
      <c r="O302" s="486"/>
      <c r="P302" s="487"/>
      <c r="Q302" s="488"/>
      <c r="R302" s="489"/>
      <c r="S302" s="490"/>
      <c r="T302" s="491"/>
      <c r="U302" s="492"/>
      <c r="V302" s="493"/>
      <c r="W302" s="494"/>
      <c r="X302" s="495"/>
      <c r="Y302" s="496"/>
      <c r="Z302" s="497"/>
      <c r="AA302" s="498"/>
      <c r="AB302" s="499"/>
      <c r="AC302" s="443"/>
      <c r="AD302" s="443"/>
      <c r="AE302" s="569"/>
      <c r="AF302" s="570">
        <f t="shared" si="299"/>
        <v>0</v>
      </c>
      <c r="AG302" s="570">
        <f t="shared" si="300"/>
        <v>0</v>
      </c>
      <c r="AH302" s="571">
        <f t="shared" si="301"/>
        <v>0</v>
      </c>
      <c r="AI302" s="503"/>
      <c r="AJ302" s="531">
        <v>1.27</v>
      </c>
      <c r="AK302" s="531">
        <f t="shared" si="303"/>
        <v>0</v>
      </c>
      <c r="AL302" s="572"/>
      <c r="AM302" s="469">
        <f t="shared" ref="AM302:BA302" si="312">$I302*N302</f>
        <v>0</v>
      </c>
      <c r="AN302" s="469">
        <f t="shared" si="312"/>
        <v>0</v>
      </c>
      <c r="AO302" s="469">
        <f t="shared" si="312"/>
        <v>0</v>
      </c>
      <c r="AP302" s="469">
        <f t="shared" si="312"/>
        <v>0</v>
      </c>
      <c r="AQ302" s="469">
        <f t="shared" si="312"/>
        <v>0</v>
      </c>
      <c r="AR302" s="469">
        <f t="shared" si="312"/>
        <v>0</v>
      </c>
      <c r="AS302" s="469">
        <f t="shared" si="312"/>
        <v>0</v>
      </c>
      <c r="AT302" s="469">
        <f t="shared" si="312"/>
        <v>0</v>
      </c>
      <c r="AU302" s="469">
        <f t="shared" si="312"/>
        <v>0</v>
      </c>
      <c r="AV302" s="469">
        <f t="shared" si="312"/>
        <v>0</v>
      </c>
      <c r="AW302" s="469">
        <f t="shared" si="312"/>
        <v>0</v>
      </c>
      <c r="AX302" s="469">
        <f t="shared" si="312"/>
        <v>0</v>
      </c>
      <c r="AY302" s="469">
        <f t="shared" si="312"/>
        <v>0</v>
      </c>
      <c r="AZ302" s="469">
        <f t="shared" si="312"/>
        <v>0</v>
      </c>
      <c r="BA302" s="469">
        <f t="shared" si="312"/>
        <v>0</v>
      </c>
      <c r="BB302" s="362"/>
      <c r="BC302" s="362"/>
      <c r="BD302" s="362"/>
      <c r="BE302" s="362"/>
      <c r="BF302" s="362"/>
      <c r="BG302" s="362"/>
      <c r="BH302" s="362"/>
      <c r="BI302" s="362"/>
      <c r="BJ302" s="362"/>
      <c r="BK302" s="362"/>
      <c r="BL302" s="362"/>
    </row>
    <row r="303" ht="12.75" customHeight="1">
      <c r="A303" s="462"/>
      <c r="B303" s="482" t="s">
        <v>643</v>
      </c>
      <c r="C303" s="563" t="s">
        <v>644</v>
      </c>
      <c r="D303" s="482" t="s">
        <v>144</v>
      </c>
      <c r="E303" s="564"/>
      <c r="F303" s="365"/>
      <c r="G303" s="573" t="s">
        <v>635</v>
      </c>
      <c r="H303" s="482" t="s">
        <v>278</v>
      </c>
      <c r="I303" s="567">
        <v>1.0</v>
      </c>
      <c r="J303" s="482" t="s">
        <v>151</v>
      </c>
      <c r="K303" s="482" t="s">
        <v>295</v>
      </c>
      <c r="L303" s="567">
        <v>68.0</v>
      </c>
      <c r="M303" s="568">
        <v>175.5</v>
      </c>
      <c r="N303" s="485"/>
      <c r="O303" s="486"/>
      <c r="P303" s="487"/>
      <c r="Q303" s="488"/>
      <c r="R303" s="489"/>
      <c r="S303" s="490"/>
      <c r="T303" s="491"/>
      <c r="U303" s="492"/>
      <c r="V303" s="493"/>
      <c r="W303" s="494"/>
      <c r="X303" s="495"/>
      <c r="Y303" s="496"/>
      <c r="Z303" s="497"/>
      <c r="AA303" s="498"/>
      <c r="AB303" s="499"/>
      <c r="AC303" s="443"/>
      <c r="AD303" s="443"/>
      <c r="AE303" s="569"/>
      <c r="AF303" s="570">
        <f t="shared" si="299"/>
        <v>0</v>
      </c>
      <c r="AG303" s="570">
        <f t="shared" si="300"/>
        <v>0</v>
      </c>
      <c r="AH303" s="571">
        <f t="shared" si="301"/>
        <v>0</v>
      </c>
      <c r="AI303" s="503"/>
      <c r="AJ303" s="531">
        <v>1.42</v>
      </c>
      <c r="AK303" s="531">
        <f t="shared" si="303"/>
        <v>0</v>
      </c>
      <c r="AL303" s="572"/>
      <c r="AM303" s="469">
        <f t="shared" ref="AM303:BA303" si="313">$I303*N303</f>
        <v>0</v>
      </c>
      <c r="AN303" s="469">
        <f t="shared" si="313"/>
        <v>0</v>
      </c>
      <c r="AO303" s="469">
        <f t="shared" si="313"/>
        <v>0</v>
      </c>
      <c r="AP303" s="469">
        <f t="shared" si="313"/>
        <v>0</v>
      </c>
      <c r="AQ303" s="469">
        <f t="shared" si="313"/>
        <v>0</v>
      </c>
      <c r="AR303" s="469">
        <f t="shared" si="313"/>
        <v>0</v>
      </c>
      <c r="AS303" s="469">
        <f t="shared" si="313"/>
        <v>0</v>
      </c>
      <c r="AT303" s="469">
        <f t="shared" si="313"/>
        <v>0</v>
      </c>
      <c r="AU303" s="469">
        <f t="shared" si="313"/>
        <v>0</v>
      </c>
      <c r="AV303" s="469">
        <f t="shared" si="313"/>
        <v>0</v>
      </c>
      <c r="AW303" s="469">
        <f t="shared" si="313"/>
        <v>0</v>
      </c>
      <c r="AX303" s="469">
        <f t="shared" si="313"/>
        <v>0</v>
      </c>
      <c r="AY303" s="469">
        <f t="shared" si="313"/>
        <v>0</v>
      </c>
      <c r="AZ303" s="469">
        <f t="shared" si="313"/>
        <v>0</v>
      </c>
      <c r="BA303" s="469">
        <f t="shared" si="313"/>
        <v>0</v>
      </c>
      <c r="BB303" s="362"/>
      <c r="BC303" s="362"/>
      <c r="BD303" s="362"/>
      <c r="BE303" s="362"/>
      <c r="BF303" s="362"/>
      <c r="BG303" s="362"/>
      <c r="BH303" s="362"/>
      <c r="BI303" s="362"/>
      <c r="BJ303" s="362"/>
      <c r="BK303" s="362"/>
      <c r="BL303" s="362"/>
    </row>
    <row r="304" ht="13.5" customHeight="1">
      <c r="A304" s="462"/>
      <c r="B304" s="482" t="s">
        <v>645</v>
      </c>
      <c r="C304" s="563" t="s">
        <v>646</v>
      </c>
      <c r="D304" s="482" t="s">
        <v>144</v>
      </c>
      <c r="E304" s="564"/>
      <c r="F304" s="365"/>
      <c r="G304" s="565" t="s">
        <v>638</v>
      </c>
      <c r="H304" s="482" t="s">
        <v>278</v>
      </c>
      <c r="I304" s="567">
        <v>1.0</v>
      </c>
      <c r="J304" s="482" t="s">
        <v>151</v>
      </c>
      <c r="K304" s="482" t="s">
        <v>295</v>
      </c>
      <c r="L304" s="567">
        <v>67.0</v>
      </c>
      <c r="M304" s="568">
        <v>175.5</v>
      </c>
      <c r="N304" s="485"/>
      <c r="O304" s="486"/>
      <c r="P304" s="487"/>
      <c r="Q304" s="488"/>
      <c r="R304" s="489"/>
      <c r="S304" s="490"/>
      <c r="T304" s="491"/>
      <c r="U304" s="492"/>
      <c r="V304" s="493"/>
      <c r="W304" s="494"/>
      <c r="X304" s="495"/>
      <c r="Y304" s="496"/>
      <c r="Z304" s="497"/>
      <c r="AA304" s="498"/>
      <c r="AB304" s="499"/>
      <c r="AC304" s="443"/>
      <c r="AD304" s="443"/>
      <c r="AE304" s="569"/>
      <c r="AF304" s="570">
        <f t="shared" si="299"/>
        <v>0</v>
      </c>
      <c r="AG304" s="570">
        <f t="shared" si="300"/>
        <v>0</v>
      </c>
      <c r="AH304" s="571">
        <f t="shared" si="301"/>
        <v>0</v>
      </c>
      <c r="AI304" s="503"/>
      <c r="AJ304" s="531">
        <v>1.47</v>
      </c>
      <c r="AK304" s="531">
        <f t="shared" si="303"/>
        <v>0</v>
      </c>
      <c r="AL304" s="572"/>
      <c r="AM304" s="469">
        <f t="shared" ref="AM304:BA304" si="314">$I304*N304</f>
        <v>0</v>
      </c>
      <c r="AN304" s="469">
        <f t="shared" si="314"/>
        <v>0</v>
      </c>
      <c r="AO304" s="469">
        <f t="shared" si="314"/>
        <v>0</v>
      </c>
      <c r="AP304" s="469">
        <f t="shared" si="314"/>
        <v>0</v>
      </c>
      <c r="AQ304" s="469">
        <f t="shared" si="314"/>
        <v>0</v>
      </c>
      <c r="AR304" s="469">
        <f t="shared" si="314"/>
        <v>0</v>
      </c>
      <c r="AS304" s="469">
        <f t="shared" si="314"/>
        <v>0</v>
      </c>
      <c r="AT304" s="469">
        <f t="shared" si="314"/>
        <v>0</v>
      </c>
      <c r="AU304" s="469">
        <f t="shared" si="314"/>
        <v>0</v>
      </c>
      <c r="AV304" s="469">
        <f t="shared" si="314"/>
        <v>0</v>
      </c>
      <c r="AW304" s="469">
        <f t="shared" si="314"/>
        <v>0</v>
      </c>
      <c r="AX304" s="469">
        <f t="shared" si="314"/>
        <v>0</v>
      </c>
      <c r="AY304" s="469">
        <f t="shared" si="314"/>
        <v>0</v>
      </c>
      <c r="AZ304" s="469">
        <f t="shared" si="314"/>
        <v>0</v>
      </c>
      <c r="BA304" s="469">
        <f t="shared" si="314"/>
        <v>0</v>
      </c>
      <c r="BB304" s="362"/>
      <c r="BC304" s="362"/>
      <c r="BD304" s="362"/>
      <c r="BE304" s="362"/>
      <c r="BF304" s="362"/>
      <c r="BG304" s="362"/>
      <c r="BH304" s="362"/>
      <c r="BI304" s="362"/>
      <c r="BJ304" s="362"/>
      <c r="BK304" s="362"/>
      <c r="BL304" s="362"/>
    </row>
    <row r="305" ht="9.0" customHeight="1">
      <c r="A305" s="405"/>
      <c r="B305" s="252"/>
      <c r="C305" s="406"/>
      <c r="D305" s="406"/>
      <c r="E305" s="407"/>
      <c r="F305" s="406"/>
      <c r="G305" s="406"/>
      <c r="H305" s="406"/>
      <c r="I305" s="408"/>
      <c r="J305" s="406"/>
      <c r="K305" s="406"/>
      <c r="L305" s="408"/>
      <c r="M305" s="451"/>
      <c r="N305" s="408"/>
      <c r="O305" s="408"/>
      <c r="P305" s="408"/>
      <c r="Q305" s="408"/>
      <c r="R305" s="408"/>
      <c r="S305" s="408"/>
      <c r="T305" s="408"/>
      <c r="U305" s="408"/>
      <c r="V305" s="408"/>
      <c r="W305" s="408"/>
      <c r="X305" s="408"/>
      <c r="Y305" s="408"/>
      <c r="Z305" s="408"/>
      <c r="AA305" s="408"/>
      <c r="AB305" s="408"/>
      <c r="AC305" s="443"/>
      <c r="AD305" s="443"/>
      <c r="AE305" s="461"/>
      <c r="AF305" s="429"/>
      <c r="AG305" s="429"/>
      <c r="AH305" s="428"/>
      <c r="AI305" s="429"/>
      <c r="AJ305" s="429"/>
      <c r="AK305" s="461"/>
      <c r="AL305" s="408"/>
      <c r="AM305" s="469"/>
      <c r="AN305" s="469"/>
      <c r="AO305" s="469"/>
      <c r="AP305" s="469"/>
      <c r="AQ305" s="469"/>
      <c r="AR305" s="469"/>
      <c r="AS305" s="469"/>
      <c r="AT305" s="469"/>
      <c r="AU305" s="469"/>
      <c r="AV305" s="469"/>
      <c r="AW305" s="469"/>
      <c r="AX305" s="469"/>
      <c r="AY305" s="469"/>
      <c r="AZ305" s="469"/>
      <c r="BA305" s="469"/>
      <c r="BB305" s="443"/>
      <c r="BC305" s="443"/>
      <c r="BD305" s="443"/>
      <c r="BE305" s="443"/>
      <c r="BF305" s="443"/>
      <c r="BG305" s="443"/>
      <c r="BH305" s="443"/>
      <c r="BI305" s="443"/>
      <c r="BJ305" s="443"/>
      <c r="BK305" s="443"/>
      <c r="BL305" s="443"/>
    </row>
    <row r="306" ht="15.75" customHeight="1">
      <c r="A306" s="462"/>
      <c r="B306" s="577"/>
      <c r="C306" s="577"/>
      <c r="D306" s="577"/>
      <c r="E306" s="607"/>
      <c r="F306" s="608"/>
      <c r="G306" s="608"/>
      <c r="H306" s="577"/>
      <c r="I306" s="579"/>
      <c r="J306" s="577"/>
      <c r="K306" s="577"/>
      <c r="L306" s="579"/>
      <c r="M306" s="580"/>
      <c r="N306" s="470" t="s">
        <v>159</v>
      </c>
      <c r="O306" s="298"/>
      <c r="P306" s="298"/>
      <c r="Q306" s="298"/>
      <c r="R306" s="298"/>
      <c r="S306" s="298"/>
      <c r="T306" s="298"/>
      <c r="U306" s="298"/>
      <c r="V306" s="298"/>
      <c r="W306" s="298"/>
      <c r="X306" s="298"/>
      <c r="Y306" s="299"/>
      <c r="Z306" s="579"/>
      <c r="AA306" s="579"/>
      <c r="AB306" s="579"/>
      <c r="AC306" s="443"/>
      <c r="AD306" s="443"/>
      <c r="AE306" s="427"/>
      <c r="AF306" s="715"/>
      <c r="AG306" s="715"/>
      <c r="AH306" s="716"/>
      <c r="AI306" s="430"/>
      <c r="AJ306" s="531"/>
      <c r="AK306" s="531"/>
      <c r="AL306" s="579"/>
      <c r="AM306" s="469"/>
      <c r="AN306" s="469"/>
      <c r="AO306" s="469"/>
      <c r="AP306" s="469"/>
      <c r="AQ306" s="469"/>
      <c r="AR306" s="469"/>
      <c r="AS306" s="469"/>
      <c r="AT306" s="469"/>
      <c r="AU306" s="469"/>
      <c r="AV306" s="469"/>
      <c r="AW306" s="469"/>
      <c r="AX306" s="469"/>
      <c r="AY306" s="469"/>
      <c r="AZ306" s="469"/>
      <c r="BA306" s="469"/>
      <c r="BB306" s="443"/>
      <c r="BC306" s="443"/>
      <c r="BD306" s="443"/>
      <c r="BE306" s="443"/>
      <c r="BF306" s="443"/>
      <c r="BG306" s="443"/>
      <c r="BH306" s="443"/>
      <c r="BI306" s="443"/>
      <c r="BJ306" s="443"/>
      <c r="BK306" s="443"/>
      <c r="BL306" s="443"/>
    </row>
    <row r="307" ht="24.75" customHeight="1">
      <c r="A307" s="462"/>
      <c r="B307" s="463" t="s">
        <v>647</v>
      </c>
      <c r="C307" s="464"/>
      <c r="D307" s="464"/>
      <c r="E307" s="464"/>
      <c r="F307" s="464"/>
      <c r="G307" s="464"/>
      <c r="H307" s="464"/>
      <c r="I307" s="464"/>
      <c r="J307" s="464"/>
      <c r="K307" s="464"/>
      <c r="L307" s="464"/>
      <c r="M307" s="465"/>
      <c r="N307" s="696" t="s">
        <v>30</v>
      </c>
      <c r="O307" s="697" t="s">
        <v>31</v>
      </c>
      <c r="P307" s="60" t="s">
        <v>32</v>
      </c>
      <c r="Q307" s="61" t="s">
        <v>33</v>
      </c>
      <c r="R307" s="62" t="s">
        <v>34</v>
      </c>
      <c r="S307" s="63" t="s">
        <v>35</v>
      </c>
      <c r="T307" s="64" t="s">
        <v>36</v>
      </c>
      <c r="U307" s="698" t="s">
        <v>136</v>
      </c>
      <c r="V307" s="699" t="s">
        <v>38</v>
      </c>
      <c r="W307" s="67" t="s">
        <v>39</v>
      </c>
      <c r="X307" s="68" t="s">
        <v>40</v>
      </c>
      <c r="Y307" s="700" t="s">
        <v>41</v>
      </c>
      <c r="Z307" s="717"/>
      <c r="AA307" s="718"/>
      <c r="AB307" s="717"/>
      <c r="AC307" s="300"/>
      <c r="AD307" s="300"/>
      <c r="AE307" s="461"/>
      <c r="AF307" s="455"/>
      <c r="AG307" s="455"/>
      <c r="AH307" s="456"/>
      <c r="AI307" s="457"/>
      <c r="AJ307" s="467"/>
      <c r="AK307" s="467"/>
      <c r="AL307" s="701"/>
      <c r="AM307" s="469"/>
      <c r="AN307" s="469"/>
      <c r="AO307" s="469"/>
      <c r="AP307" s="469"/>
      <c r="AQ307" s="469"/>
      <c r="AR307" s="469"/>
      <c r="AS307" s="469"/>
      <c r="AT307" s="469"/>
      <c r="AU307" s="469"/>
      <c r="AV307" s="469"/>
      <c r="AW307" s="469"/>
      <c r="AX307" s="469"/>
      <c r="AY307" s="469"/>
      <c r="AZ307" s="469"/>
      <c r="BA307" s="469"/>
      <c r="BB307" s="300"/>
      <c r="BC307" s="300"/>
      <c r="BD307" s="300"/>
      <c r="BE307" s="300"/>
      <c r="BF307" s="300"/>
      <c r="BG307" s="300"/>
      <c r="BH307" s="300"/>
      <c r="BI307" s="300"/>
      <c r="BJ307" s="300"/>
      <c r="BK307" s="300"/>
      <c r="BL307" s="300"/>
    </row>
    <row r="308" ht="22.5" customHeight="1">
      <c r="A308" s="462"/>
      <c r="B308" s="470" t="s">
        <v>159</v>
      </c>
      <c r="C308" s="298"/>
      <c r="D308" s="298"/>
      <c r="E308" s="298"/>
      <c r="F308" s="298"/>
      <c r="G308" s="298"/>
      <c r="H308" s="298"/>
      <c r="I308" s="298"/>
      <c r="J308" s="298"/>
      <c r="K308" s="298"/>
      <c r="L308" s="298"/>
      <c r="M308" s="299"/>
      <c r="N308" s="702" t="s">
        <v>45</v>
      </c>
      <c r="O308" s="703" t="s">
        <v>46</v>
      </c>
      <c r="P308" s="79" t="s">
        <v>47</v>
      </c>
      <c r="Q308" s="80" t="s">
        <v>48</v>
      </c>
      <c r="R308" s="81" t="s">
        <v>49</v>
      </c>
      <c r="S308" s="82" t="s">
        <v>50</v>
      </c>
      <c r="T308" s="83" t="s">
        <v>51</v>
      </c>
      <c r="U308" s="704" t="s">
        <v>621</v>
      </c>
      <c r="V308" s="705" t="s">
        <v>53</v>
      </c>
      <c r="W308" s="86" t="s">
        <v>54</v>
      </c>
      <c r="X308" s="87" t="s">
        <v>55</v>
      </c>
      <c r="Y308" s="706" t="s">
        <v>56</v>
      </c>
      <c r="Z308" s="717"/>
      <c r="AA308" s="717"/>
      <c r="AB308" s="717"/>
      <c r="AC308" s="300"/>
      <c r="AD308" s="300"/>
      <c r="AE308" s="472" t="s">
        <v>224</v>
      </c>
      <c r="AF308" s="473" t="s">
        <v>142</v>
      </c>
      <c r="AG308" s="473" t="s">
        <v>142</v>
      </c>
      <c r="AH308" s="474" t="s">
        <v>24</v>
      </c>
      <c r="AI308" s="475"/>
      <c r="AJ308" s="476" t="s">
        <v>220</v>
      </c>
      <c r="AK308" s="476" t="s">
        <v>222</v>
      </c>
      <c r="AL308" s="701"/>
      <c r="AM308" s="469"/>
      <c r="AN308" s="469"/>
      <c r="AO308" s="469"/>
      <c r="AP308" s="469"/>
      <c r="AQ308" s="469"/>
      <c r="AR308" s="469"/>
      <c r="AS308" s="469"/>
      <c r="AT308" s="469"/>
      <c r="AU308" s="469"/>
      <c r="AV308" s="469"/>
      <c r="AW308" s="469"/>
      <c r="AX308" s="469"/>
      <c r="AY308" s="469"/>
      <c r="AZ308" s="469"/>
      <c r="BA308" s="469"/>
      <c r="BB308" s="300"/>
      <c r="BC308" s="300"/>
      <c r="BD308" s="300"/>
      <c r="BE308" s="300"/>
      <c r="BF308" s="300"/>
      <c r="BG308" s="300"/>
      <c r="BH308" s="300"/>
      <c r="BI308" s="300"/>
      <c r="BJ308" s="300"/>
      <c r="BK308" s="300"/>
      <c r="BL308" s="300"/>
    </row>
    <row r="309" ht="27.75" customHeight="1">
      <c r="A309" s="462"/>
      <c r="B309" s="612"/>
      <c r="C309" s="613" t="s">
        <v>178</v>
      </c>
      <c r="D309" s="612" t="s">
        <v>144</v>
      </c>
      <c r="E309" s="615" t="s">
        <v>648</v>
      </c>
      <c r="F309" s="616"/>
      <c r="G309" s="616"/>
      <c r="H309" s="617"/>
      <c r="I309" s="618">
        <v>19.0</v>
      </c>
      <c r="J309" s="614" t="s">
        <v>146</v>
      </c>
      <c r="K309" s="619" t="s">
        <v>649</v>
      </c>
      <c r="L309" s="617"/>
      <c r="M309" s="620">
        <v>3363.93</v>
      </c>
      <c r="N309" s="621"/>
      <c r="O309" s="622"/>
      <c r="P309" s="623"/>
      <c r="Q309" s="624"/>
      <c r="R309" s="625"/>
      <c r="S309" s="626"/>
      <c r="T309" s="707"/>
      <c r="U309" s="627"/>
      <c r="V309" s="628"/>
      <c r="W309" s="629"/>
      <c r="X309" s="630"/>
      <c r="Y309" s="631"/>
      <c r="Z309" s="529"/>
      <c r="AA309" s="529"/>
      <c r="AB309" s="529"/>
      <c r="AC309" s="300"/>
      <c r="AD309" s="300"/>
      <c r="AE309" s="512" t="s">
        <v>227</v>
      </c>
      <c r="AF309" s="501">
        <f t="shared" ref="AF309:AF328" si="316">SUM(N309:Y309)</f>
        <v>0</v>
      </c>
      <c r="AG309" s="501">
        <f t="shared" ref="AG309:AG328" si="317">AF309*I309</f>
        <v>0</v>
      </c>
      <c r="AH309" s="502">
        <f t="shared" ref="AH309:AH328" si="318">SUM(N309:Y309)*M309</f>
        <v>0</v>
      </c>
      <c r="AI309" s="503"/>
      <c r="AJ309" s="531">
        <f>SUM(AJ310:AJ328)</f>
        <v>31.7</v>
      </c>
      <c r="AK309" s="531">
        <f>SUM(N309:Y309)*AJ309</f>
        <v>0</v>
      </c>
      <c r="AL309" s="532"/>
      <c r="AM309" s="469">
        <f t="shared" ref="AM309:BA309" si="315">$I309*N309</f>
        <v>0</v>
      </c>
      <c r="AN309" s="469">
        <f t="shared" si="315"/>
        <v>0</v>
      </c>
      <c r="AO309" s="469">
        <f t="shared" si="315"/>
        <v>0</v>
      </c>
      <c r="AP309" s="469">
        <f t="shared" si="315"/>
        <v>0</v>
      </c>
      <c r="AQ309" s="469">
        <f t="shared" si="315"/>
        <v>0</v>
      </c>
      <c r="AR309" s="469">
        <f t="shared" si="315"/>
        <v>0</v>
      </c>
      <c r="AS309" s="469">
        <f t="shared" si="315"/>
        <v>0</v>
      </c>
      <c r="AT309" s="469">
        <f t="shared" si="315"/>
        <v>0</v>
      </c>
      <c r="AU309" s="469">
        <f t="shared" si="315"/>
        <v>0</v>
      </c>
      <c r="AV309" s="469">
        <f t="shared" si="315"/>
        <v>0</v>
      </c>
      <c r="AW309" s="469">
        <f t="shared" si="315"/>
        <v>0</v>
      </c>
      <c r="AX309" s="469">
        <f t="shared" si="315"/>
        <v>0</v>
      </c>
      <c r="AY309" s="469">
        <f t="shared" si="315"/>
        <v>0</v>
      </c>
      <c r="AZ309" s="469">
        <f t="shared" si="315"/>
        <v>0</v>
      </c>
      <c r="BA309" s="469">
        <f t="shared" si="315"/>
        <v>0</v>
      </c>
      <c r="BB309" s="300"/>
      <c r="BC309" s="300"/>
      <c r="BD309" s="300"/>
      <c r="BE309" s="300"/>
      <c r="BF309" s="300"/>
      <c r="BG309" s="300"/>
      <c r="BH309" s="300"/>
      <c r="BI309" s="300"/>
      <c r="BJ309" s="300"/>
      <c r="BK309" s="300"/>
      <c r="BL309" s="300"/>
    </row>
    <row r="310" ht="12.0" customHeight="1">
      <c r="A310" s="462"/>
      <c r="B310" s="517" t="s">
        <v>650</v>
      </c>
      <c r="C310" s="517" t="s">
        <v>651</v>
      </c>
      <c r="D310" s="516" t="s">
        <v>144</v>
      </c>
      <c r="E310" s="519"/>
      <c r="F310" s="383"/>
      <c r="G310" s="719" t="s">
        <v>652</v>
      </c>
      <c r="H310" s="518" t="s">
        <v>232</v>
      </c>
      <c r="I310" s="521">
        <v>1.0</v>
      </c>
      <c r="J310" s="516" t="s">
        <v>146</v>
      </c>
      <c r="K310" s="518" t="s">
        <v>295</v>
      </c>
      <c r="L310" s="521">
        <v>39.0</v>
      </c>
      <c r="M310" s="720">
        <v>130.0</v>
      </c>
      <c r="N310" s="524"/>
      <c r="O310" s="525"/>
      <c r="P310" s="487"/>
      <c r="Q310" s="488"/>
      <c r="R310" s="489"/>
      <c r="S310" s="490"/>
      <c r="T310" s="526"/>
      <c r="U310" s="527"/>
      <c r="V310" s="528"/>
      <c r="W310" s="494"/>
      <c r="X310" s="495"/>
      <c r="Y310" s="496"/>
      <c r="Z310" s="529"/>
      <c r="AA310" s="529"/>
      <c r="AB310" s="529"/>
      <c r="AC310" s="300"/>
      <c r="AD310" s="300"/>
      <c r="AE310" s="500" t="s">
        <v>227</v>
      </c>
      <c r="AF310" s="513">
        <f t="shared" si="316"/>
        <v>0</v>
      </c>
      <c r="AG310" s="513">
        <f t="shared" si="317"/>
        <v>0</v>
      </c>
      <c r="AH310" s="514">
        <f t="shared" si="318"/>
        <v>0</v>
      </c>
      <c r="AI310" s="503"/>
      <c r="AJ310" s="530">
        <v>0.6</v>
      </c>
      <c r="AK310" s="531">
        <f t="shared" ref="AK310:AK328" si="320">AJ310*AG310</f>
        <v>0</v>
      </c>
      <c r="AL310" s="532"/>
      <c r="AM310" s="469">
        <f t="shared" ref="AM310:BA310" si="319">$I310*N310</f>
        <v>0</v>
      </c>
      <c r="AN310" s="469">
        <f t="shared" si="319"/>
        <v>0</v>
      </c>
      <c r="AO310" s="469">
        <f t="shared" si="319"/>
        <v>0</v>
      </c>
      <c r="AP310" s="469">
        <f t="shared" si="319"/>
        <v>0</v>
      </c>
      <c r="AQ310" s="469">
        <f t="shared" si="319"/>
        <v>0</v>
      </c>
      <c r="AR310" s="469">
        <f t="shared" si="319"/>
        <v>0</v>
      </c>
      <c r="AS310" s="469">
        <f t="shared" si="319"/>
        <v>0</v>
      </c>
      <c r="AT310" s="469">
        <f t="shared" si="319"/>
        <v>0</v>
      </c>
      <c r="AU310" s="469">
        <f t="shared" si="319"/>
        <v>0</v>
      </c>
      <c r="AV310" s="469">
        <f t="shared" si="319"/>
        <v>0</v>
      </c>
      <c r="AW310" s="469">
        <f t="shared" si="319"/>
        <v>0</v>
      </c>
      <c r="AX310" s="469">
        <f t="shared" si="319"/>
        <v>0</v>
      </c>
      <c r="AY310" s="469">
        <f t="shared" si="319"/>
        <v>0</v>
      </c>
      <c r="AZ310" s="469">
        <f t="shared" si="319"/>
        <v>0</v>
      </c>
      <c r="BA310" s="469">
        <f t="shared" si="319"/>
        <v>0</v>
      </c>
      <c r="BB310" s="300"/>
      <c r="BC310" s="300"/>
      <c r="BD310" s="300"/>
      <c r="BE310" s="300"/>
      <c r="BF310" s="300"/>
      <c r="BG310" s="300"/>
      <c r="BH310" s="300"/>
      <c r="BI310" s="300"/>
      <c r="BJ310" s="300"/>
      <c r="BK310" s="300"/>
      <c r="BL310" s="300"/>
    </row>
    <row r="311" ht="12.0" customHeight="1">
      <c r="A311" s="462"/>
      <c r="B311" s="517" t="s">
        <v>651</v>
      </c>
      <c r="C311" s="517" t="s">
        <v>653</v>
      </c>
      <c r="D311" s="516" t="s">
        <v>144</v>
      </c>
      <c r="E311" s="519"/>
      <c r="F311" s="383"/>
      <c r="G311" s="654" t="s">
        <v>654</v>
      </c>
      <c r="H311" s="518" t="s">
        <v>232</v>
      </c>
      <c r="I311" s="521">
        <v>1.0</v>
      </c>
      <c r="J311" s="516" t="s">
        <v>146</v>
      </c>
      <c r="K311" s="518" t="s">
        <v>259</v>
      </c>
      <c r="L311" s="521">
        <v>42.0</v>
      </c>
      <c r="M311" s="720">
        <v>140.0</v>
      </c>
      <c r="N311" s="524"/>
      <c r="O311" s="525"/>
      <c r="P311" s="487"/>
      <c r="Q311" s="488"/>
      <c r="R311" s="489"/>
      <c r="S311" s="490"/>
      <c r="T311" s="526"/>
      <c r="U311" s="527"/>
      <c r="V311" s="528"/>
      <c r="W311" s="494"/>
      <c r="X311" s="495"/>
      <c r="Y311" s="496"/>
      <c r="Z311" s="529"/>
      <c r="AA311" s="529"/>
      <c r="AB311" s="529"/>
      <c r="AC311" s="300"/>
      <c r="AD311" s="300"/>
      <c r="AE311" s="512" t="s">
        <v>227</v>
      </c>
      <c r="AF311" s="513">
        <f t="shared" si="316"/>
        <v>0</v>
      </c>
      <c r="AG311" s="513">
        <f t="shared" si="317"/>
        <v>0</v>
      </c>
      <c r="AH311" s="514">
        <f t="shared" si="318"/>
        <v>0</v>
      </c>
      <c r="AI311" s="503"/>
      <c r="AJ311" s="530">
        <v>0.8</v>
      </c>
      <c r="AK311" s="531">
        <f t="shared" si="320"/>
        <v>0</v>
      </c>
      <c r="AL311" s="532"/>
      <c r="AM311" s="469">
        <f t="shared" ref="AM311:BA311" si="321">$I311*N311</f>
        <v>0</v>
      </c>
      <c r="AN311" s="469">
        <f t="shared" si="321"/>
        <v>0</v>
      </c>
      <c r="AO311" s="469">
        <f t="shared" si="321"/>
        <v>0</v>
      </c>
      <c r="AP311" s="469">
        <f t="shared" si="321"/>
        <v>0</v>
      </c>
      <c r="AQ311" s="469">
        <f t="shared" si="321"/>
        <v>0</v>
      </c>
      <c r="AR311" s="469">
        <f t="shared" si="321"/>
        <v>0</v>
      </c>
      <c r="AS311" s="469">
        <f t="shared" si="321"/>
        <v>0</v>
      </c>
      <c r="AT311" s="469">
        <f t="shared" si="321"/>
        <v>0</v>
      </c>
      <c r="AU311" s="469">
        <f t="shared" si="321"/>
        <v>0</v>
      </c>
      <c r="AV311" s="469">
        <f t="shared" si="321"/>
        <v>0</v>
      </c>
      <c r="AW311" s="469">
        <f t="shared" si="321"/>
        <v>0</v>
      </c>
      <c r="AX311" s="469">
        <f t="shared" si="321"/>
        <v>0</v>
      </c>
      <c r="AY311" s="469">
        <f t="shared" si="321"/>
        <v>0</v>
      </c>
      <c r="AZ311" s="469">
        <f t="shared" si="321"/>
        <v>0</v>
      </c>
      <c r="BA311" s="469">
        <f t="shared" si="321"/>
        <v>0</v>
      </c>
      <c r="BB311" s="300"/>
      <c r="BC311" s="300"/>
      <c r="BD311" s="300"/>
      <c r="BE311" s="300"/>
      <c r="BF311" s="300"/>
      <c r="BG311" s="300"/>
      <c r="BH311" s="300"/>
      <c r="BI311" s="300"/>
      <c r="BJ311" s="300"/>
      <c r="BK311" s="300"/>
      <c r="BL311" s="300"/>
    </row>
    <row r="312" ht="12.0" customHeight="1">
      <c r="A312" s="462"/>
      <c r="B312" s="517" t="s">
        <v>653</v>
      </c>
      <c r="C312" s="517" t="s">
        <v>655</v>
      </c>
      <c r="D312" s="516" t="s">
        <v>144</v>
      </c>
      <c r="E312" s="519"/>
      <c r="F312" s="383"/>
      <c r="G312" s="654" t="s">
        <v>656</v>
      </c>
      <c r="H312" s="518" t="s">
        <v>232</v>
      </c>
      <c r="I312" s="521">
        <v>1.0</v>
      </c>
      <c r="J312" s="516" t="s">
        <v>146</v>
      </c>
      <c r="K312" s="518" t="s">
        <v>259</v>
      </c>
      <c r="L312" s="521">
        <v>44.0</v>
      </c>
      <c r="M312" s="720">
        <v>140.0</v>
      </c>
      <c r="N312" s="524"/>
      <c r="O312" s="525"/>
      <c r="P312" s="487"/>
      <c r="Q312" s="488"/>
      <c r="R312" s="489"/>
      <c r="S312" s="490"/>
      <c r="T312" s="526"/>
      <c r="U312" s="527"/>
      <c r="V312" s="528"/>
      <c r="W312" s="494"/>
      <c r="X312" s="495"/>
      <c r="Y312" s="496"/>
      <c r="Z312" s="529"/>
      <c r="AA312" s="529"/>
      <c r="AB312" s="721"/>
      <c r="AC312" s="722"/>
      <c r="AD312" s="722"/>
      <c r="AE312" s="512" t="s">
        <v>227</v>
      </c>
      <c r="AF312" s="513">
        <f t="shared" si="316"/>
        <v>0</v>
      </c>
      <c r="AG312" s="513">
        <f t="shared" si="317"/>
        <v>0</v>
      </c>
      <c r="AH312" s="514">
        <f t="shared" si="318"/>
        <v>0</v>
      </c>
      <c r="AI312" s="503"/>
      <c r="AJ312" s="530">
        <v>0.9</v>
      </c>
      <c r="AK312" s="531">
        <f t="shared" si="320"/>
        <v>0</v>
      </c>
      <c r="AL312" s="532"/>
      <c r="AM312" s="469">
        <f t="shared" ref="AM312:BA312" si="322">$I312*N312</f>
        <v>0</v>
      </c>
      <c r="AN312" s="469">
        <f t="shared" si="322"/>
        <v>0</v>
      </c>
      <c r="AO312" s="469">
        <f t="shared" si="322"/>
        <v>0</v>
      </c>
      <c r="AP312" s="469">
        <f t="shared" si="322"/>
        <v>0</v>
      </c>
      <c r="AQ312" s="469">
        <f t="shared" si="322"/>
        <v>0</v>
      </c>
      <c r="AR312" s="469">
        <f t="shared" si="322"/>
        <v>0</v>
      </c>
      <c r="AS312" s="469">
        <f t="shared" si="322"/>
        <v>0</v>
      </c>
      <c r="AT312" s="469">
        <f t="shared" si="322"/>
        <v>0</v>
      </c>
      <c r="AU312" s="469">
        <f t="shared" si="322"/>
        <v>0</v>
      </c>
      <c r="AV312" s="469">
        <f t="shared" si="322"/>
        <v>0</v>
      </c>
      <c r="AW312" s="469">
        <f t="shared" si="322"/>
        <v>0</v>
      </c>
      <c r="AX312" s="469">
        <f t="shared" si="322"/>
        <v>0</v>
      </c>
      <c r="AY312" s="469">
        <f t="shared" si="322"/>
        <v>0</v>
      </c>
      <c r="AZ312" s="469">
        <f t="shared" si="322"/>
        <v>0</v>
      </c>
      <c r="BA312" s="469">
        <f t="shared" si="322"/>
        <v>0</v>
      </c>
      <c r="BB312" s="300"/>
      <c r="BC312" s="300"/>
      <c r="BD312" s="300"/>
      <c r="BE312" s="300"/>
      <c r="BF312" s="300"/>
      <c r="BG312" s="300"/>
      <c r="BH312" s="300"/>
      <c r="BI312" s="300"/>
      <c r="BJ312" s="300"/>
      <c r="BK312" s="300"/>
      <c r="BL312" s="300"/>
    </row>
    <row r="313" ht="12.0" customHeight="1">
      <c r="A313" s="462"/>
      <c r="B313" s="517" t="s">
        <v>655</v>
      </c>
      <c r="C313" s="517" t="s">
        <v>657</v>
      </c>
      <c r="D313" s="516" t="s">
        <v>144</v>
      </c>
      <c r="E313" s="519"/>
      <c r="F313" s="383"/>
      <c r="G313" s="654" t="s">
        <v>658</v>
      </c>
      <c r="H313" s="518" t="s">
        <v>232</v>
      </c>
      <c r="I313" s="521">
        <v>1.0</v>
      </c>
      <c r="J313" s="516" t="s">
        <v>146</v>
      </c>
      <c r="K313" s="518" t="s">
        <v>285</v>
      </c>
      <c r="L313" s="521">
        <v>46.0</v>
      </c>
      <c r="M313" s="720">
        <v>138.0</v>
      </c>
      <c r="N313" s="524"/>
      <c r="O313" s="525"/>
      <c r="P313" s="487"/>
      <c r="Q313" s="488"/>
      <c r="R313" s="489"/>
      <c r="S313" s="490"/>
      <c r="T313" s="526"/>
      <c r="U313" s="527"/>
      <c r="V313" s="528"/>
      <c r="W313" s="494"/>
      <c r="X313" s="495"/>
      <c r="Y313" s="496"/>
      <c r="Z313" s="529"/>
      <c r="AA313" s="529"/>
      <c r="AB313" s="529"/>
      <c r="AC313" s="300"/>
      <c r="AD313" s="300"/>
      <c r="AE313" s="512" t="s">
        <v>227</v>
      </c>
      <c r="AF313" s="513">
        <f t="shared" si="316"/>
        <v>0</v>
      </c>
      <c r="AG313" s="513">
        <f t="shared" si="317"/>
        <v>0</v>
      </c>
      <c r="AH313" s="514">
        <f t="shared" si="318"/>
        <v>0</v>
      </c>
      <c r="AI313" s="503"/>
      <c r="AJ313" s="530">
        <v>1.0</v>
      </c>
      <c r="AK313" s="531">
        <f t="shared" si="320"/>
        <v>0</v>
      </c>
      <c r="AL313" s="532"/>
      <c r="AM313" s="469">
        <f t="shared" ref="AM313:BA313" si="323">$I313*N313</f>
        <v>0</v>
      </c>
      <c r="AN313" s="469">
        <f t="shared" si="323"/>
        <v>0</v>
      </c>
      <c r="AO313" s="469">
        <f t="shared" si="323"/>
        <v>0</v>
      </c>
      <c r="AP313" s="469">
        <f t="shared" si="323"/>
        <v>0</v>
      </c>
      <c r="AQ313" s="469">
        <f t="shared" si="323"/>
        <v>0</v>
      </c>
      <c r="AR313" s="469">
        <f t="shared" si="323"/>
        <v>0</v>
      </c>
      <c r="AS313" s="469">
        <f t="shared" si="323"/>
        <v>0</v>
      </c>
      <c r="AT313" s="469">
        <f t="shared" si="323"/>
        <v>0</v>
      </c>
      <c r="AU313" s="469">
        <f t="shared" si="323"/>
        <v>0</v>
      </c>
      <c r="AV313" s="469">
        <f t="shared" si="323"/>
        <v>0</v>
      </c>
      <c r="AW313" s="469">
        <f t="shared" si="323"/>
        <v>0</v>
      </c>
      <c r="AX313" s="469">
        <f t="shared" si="323"/>
        <v>0</v>
      </c>
      <c r="AY313" s="469">
        <f t="shared" si="323"/>
        <v>0</v>
      </c>
      <c r="AZ313" s="469">
        <f t="shared" si="323"/>
        <v>0</v>
      </c>
      <c r="BA313" s="469">
        <f t="shared" si="323"/>
        <v>0</v>
      </c>
      <c r="BB313" s="300"/>
      <c r="BC313" s="300"/>
      <c r="BD313" s="300"/>
      <c r="BE313" s="300"/>
      <c r="BF313" s="300"/>
      <c r="BG313" s="300"/>
      <c r="BH313" s="300"/>
      <c r="BI313" s="300"/>
      <c r="BJ313" s="300"/>
      <c r="BK313" s="300"/>
      <c r="BL313" s="300"/>
    </row>
    <row r="314" ht="12.0" customHeight="1">
      <c r="A314" s="462"/>
      <c r="B314" s="517" t="s">
        <v>657</v>
      </c>
      <c r="C314" s="517" t="s">
        <v>659</v>
      </c>
      <c r="D314" s="516" t="s">
        <v>144</v>
      </c>
      <c r="E314" s="519"/>
      <c r="F314" s="383"/>
      <c r="G314" s="654" t="s">
        <v>660</v>
      </c>
      <c r="H314" s="518" t="s">
        <v>232</v>
      </c>
      <c r="I314" s="521">
        <v>1.0</v>
      </c>
      <c r="J314" s="516" t="s">
        <v>146</v>
      </c>
      <c r="K314" s="518" t="s">
        <v>488</v>
      </c>
      <c r="L314" s="521">
        <v>51.0</v>
      </c>
      <c r="M314" s="720">
        <v>165.83</v>
      </c>
      <c r="N314" s="524"/>
      <c r="O314" s="525"/>
      <c r="P314" s="487"/>
      <c r="Q314" s="488"/>
      <c r="R314" s="489"/>
      <c r="S314" s="490"/>
      <c r="T314" s="526"/>
      <c r="U314" s="527"/>
      <c r="V314" s="528"/>
      <c r="W314" s="494"/>
      <c r="X314" s="495"/>
      <c r="Y314" s="496"/>
      <c r="Z314" s="529"/>
      <c r="AA314" s="529"/>
      <c r="AB314" s="529"/>
      <c r="AC314" s="300"/>
      <c r="AD314" s="300"/>
      <c r="AE314" s="512" t="s">
        <v>227</v>
      </c>
      <c r="AF314" s="513">
        <f t="shared" si="316"/>
        <v>0</v>
      </c>
      <c r="AG314" s="513">
        <f t="shared" si="317"/>
        <v>0</v>
      </c>
      <c r="AH314" s="514">
        <f t="shared" si="318"/>
        <v>0</v>
      </c>
      <c r="AI314" s="503"/>
      <c r="AJ314" s="530">
        <v>1.15</v>
      </c>
      <c r="AK314" s="531">
        <f t="shared" si="320"/>
        <v>0</v>
      </c>
      <c r="AL314" s="532"/>
      <c r="AM314" s="469">
        <f t="shared" ref="AM314:BA314" si="324">$I314*N314</f>
        <v>0</v>
      </c>
      <c r="AN314" s="469">
        <f t="shared" si="324"/>
        <v>0</v>
      </c>
      <c r="AO314" s="469">
        <f t="shared" si="324"/>
        <v>0</v>
      </c>
      <c r="AP314" s="469">
        <f t="shared" si="324"/>
        <v>0</v>
      </c>
      <c r="AQ314" s="469">
        <f t="shared" si="324"/>
        <v>0</v>
      </c>
      <c r="AR314" s="469">
        <f t="shared" si="324"/>
        <v>0</v>
      </c>
      <c r="AS314" s="469">
        <f t="shared" si="324"/>
        <v>0</v>
      </c>
      <c r="AT314" s="469">
        <f t="shared" si="324"/>
        <v>0</v>
      </c>
      <c r="AU314" s="469">
        <f t="shared" si="324"/>
        <v>0</v>
      </c>
      <c r="AV314" s="469">
        <f t="shared" si="324"/>
        <v>0</v>
      </c>
      <c r="AW314" s="469">
        <f t="shared" si="324"/>
        <v>0</v>
      </c>
      <c r="AX314" s="469">
        <f t="shared" si="324"/>
        <v>0</v>
      </c>
      <c r="AY314" s="469">
        <f t="shared" si="324"/>
        <v>0</v>
      </c>
      <c r="AZ314" s="469">
        <f t="shared" si="324"/>
        <v>0</v>
      </c>
      <c r="BA314" s="469">
        <f t="shared" si="324"/>
        <v>0</v>
      </c>
      <c r="BB314" s="300"/>
      <c r="BC314" s="300"/>
      <c r="BD314" s="300"/>
      <c r="BE314" s="300"/>
      <c r="BF314" s="300"/>
      <c r="BG314" s="300"/>
      <c r="BH314" s="300"/>
      <c r="BI314" s="300"/>
      <c r="BJ314" s="300"/>
      <c r="BK314" s="300"/>
      <c r="BL314" s="300"/>
    </row>
    <row r="315" ht="12.0" customHeight="1">
      <c r="A315" s="462"/>
      <c r="B315" s="517" t="s">
        <v>659</v>
      </c>
      <c r="C315" s="517" t="s">
        <v>661</v>
      </c>
      <c r="D315" s="516" t="s">
        <v>144</v>
      </c>
      <c r="E315" s="519"/>
      <c r="F315" s="383"/>
      <c r="G315" s="654" t="s">
        <v>662</v>
      </c>
      <c r="H315" s="518" t="s">
        <v>232</v>
      </c>
      <c r="I315" s="521">
        <v>1.0</v>
      </c>
      <c r="J315" s="516" t="s">
        <v>146</v>
      </c>
      <c r="K315" s="518" t="s">
        <v>285</v>
      </c>
      <c r="L315" s="521">
        <v>49.0</v>
      </c>
      <c r="M315" s="720">
        <v>163.77</v>
      </c>
      <c r="N315" s="524"/>
      <c r="O315" s="525"/>
      <c r="P315" s="487"/>
      <c r="Q315" s="488"/>
      <c r="R315" s="489"/>
      <c r="S315" s="490"/>
      <c r="T315" s="526"/>
      <c r="U315" s="527"/>
      <c r="V315" s="528"/>
      <c r="W315" s="494"/>
      <c r="X315" s="495"/>
      <c r="Y315" s="496"/>
      <c r="Z315" s="529"/>
      <c r="AA315" s="529"/>
      <c r="AB315" s="529"/>
      <c r="AC315" s="300"/>
      <c r="AD315" s="300"/>
      <c r="AE315" s="512" t="s">
        <v>227</v>
      </c>
      <c r="AF315" s="513">
        <f t="shared" si="316"/>
        <v>0</v>
      </c>
      <c r="AG315" s="513">
        <f t="shared" si="317"/>
        <v>0</v>
      </c>
      <c r="AH315" s="514">
        <f t="shared" si="318"/>
        <v>0</v>
      </c>
      <c r="AI315" s="503"/>
      <c r="AJ315" s="530">
        <v>1.25</v>
      </c>
      <c r="AK315" s="531">
        <f t="shared" si="320"/>
        <v>0</v>
      </c>
      <c r="AL315" s="532"/>
      <c r="AM315" s="469">
        <f t="shared" ref="AM315:BA315" si="325">$I315*N315</f>
        <v>0</v>
      </c>
      <c r="AN315" s="469">
        <f t="shared" si="325"/>
        <v>0</v>
      </c>
      <c r="AO315" s="469">
        <f t="shared" si="325"/>
        <v>0</v>
      </c>
      <c r="AP315" s="469">
        <f t="shared" si="325"/>
        <v>0</v>
      </c>
      <c r="AQ315" s="469">
        <f t="shared" si="325"/>
        <v>0</v>
      </c>
      <c r="AR315" s="469">
        <f t="shared" si="325"/>
        <v>0</v>
      </c>
      <c r="AS315" s="469">
        <f t="shared" si="325"/>
        <v>0</v>
      </c>
      <c r="AT315" s="469">
        <f t="shared" si="325"/>
        <v>0</v>
      </c>
      <c r="AU315" s="469">
        <f t="shared" si="325"/>
        <v>0</v>
      </c>
      <c r="AV315" s="469">
        <f t="shared" si="325"/>
        <v>0</v>
      </c>
      <c r="AW315" s="469">
        <f t="shared" si="325"/>
        <v>0</v>
      </c>
      <c r="AX315" s="469">
        <f t="shared" si="325"/>
        <v>0</v>
      </c>
      <c r="AY315" s="469">
        <f t="shared" si="325"/>
        <v>0</v>
      </c>
      <c r="AZ315" s="469">
        <f t="shared" si="325"/>
        <v>0</v>
      </c>
      <c r="BA315" s="469">
        <f t="shared" si="325"/>
        <v>0</v>
      </c>
      <c r="BB315" s="300"/>
      <c r="BC315" s="300"/>
      <c r="BD315" s="300"/>
      <c r="BE315" s="300"/>
      <c r="BF315" s="300"/>
      <c r="BG315" s="300"/>
      <c r="BH315" s="300"/>
      <c r="BI315" s="300"/>
      <c r="BJ315" s="300"/>
      <c r="BK315" s="300"/>
      <c r="BL315" s="300"/>
    </row>
    <row r="316" ht="12.0" customHeight="1">
      <c r="A316" s="462"/>
      <c r="B316" s="517" t="s">
        <v>661</v>
      </c>
      <c r="C316" s="517" t="s">
        <v>663</v>
      </c>
      <c r="D316" s="516" t="s">
        <v>144</v>
      </c>
      <c r="E316" s="519"/>
      <c r="F316" s="383"/>
      <c r="G316" s="654" t="s">
        <v>664</v>
      </c>
      <c r="H316" s="518" t="s">
        <v>251</v>
      </c>
      <c r="I316" s="521">
        <v>1.0</v>
      </c>
      <c r="J316" s="516" t="s">
        <v>146</v>
      </c>
      <c r="K316" s="518" t="s">
        <v>488</v>
      </c>
      <c r="L316" s="521">
        <v>52.0</v>
      </c>
      <c r="M316" s="720">
        <v>163.77</v>
      </c>
      <c r="N316" s="524"/>
      <c r="O316" s="525"/>
      <c r="P316" s="487"/>
      <c r="Q316" s="488"/>
      <c r="R316" s="489"/>
      <c r="S316" s="490"/>
      <c r="T316" s="526"/>
      <c r="U316" s="527"/>
      <c r="V316" s="528"/>
      <c r="W316" s="494"/>
      <c r="X316" s="495"/>
      <c r="Y316" s="496"/>
      <c r="Z316" s="529"/>
      <c r="AA316" s="529"/>
      <c r="AB316" s="529"/>
      <c r="AC316" s="300"/>
      <c r="AD316" s="300"/>
      <c r="AE316" s="512" t="s">
        <v>227</v>
      </c>
      <c r="AF316" s="513">
        <f t="shared" si="316"/>
        <v>0</v>
      </c>
      <c r="AG316" s="513">
        <f t="shared" si="317"/>
        <v>0</v>
      </c>
      <c r="AH316" s="514">
        <f t="shared" si="318"/>
        <v>0</v>
      </c>
      <c r="AI316" s="503"/>
      <c r="AJ316" s="530">
        <v>1.25</v>
      </c>
      <c r="AK316" s="531">
        <f t="shared" si="320"/>
        <v>0</v>
      </c>
      <c r="AL316" s="532"/>
      <c r="AM316" s="469">
        <f t="shared" ref="AM316:BA316" si="326">$I316*N316</f>
        <v>0</v>
      </c>
      <c r="AN316" s="469">
        <f t="shared" si="326"/>
        <v>0</v>
      </c>
      <c r="AO316" s="469">
        <f t="shared" si="326"/>
        <v>0</v>
      </c>
      <c r="AP316" s="469">
        <f t="shared" si="326"/>
        <v>0</v>
      </c>
      <c r="AQ316" s="469">
        <f t="shared" si="326"/>
        <v>0</v>
      </c>
      <c r="AR316" s="469">
        <f t="shared" si="326"/>
        <v>0</v>
      </c>
      <c r="AS316" s="469">
        <f t="shared" si="326"/>
        <v>0</v>
      </c>
      <c r="AT316" s="469">
        <f t="shared" si="326"/>
        <v>0</v>
      </c>
      <c r="AU316" s="469">
        <f t="shared" si="326"/>
        <v>0</v>
      </c>
      <c r="AV316" s="469">
        <f t="shared" si="326"/>
        <v>0</v>
      </c>
      <c r="AW316" s="469">
        <f t="shared" si="326"/>
        <v>0</v>
      </c>
      <c r="AX316" s="469">
        <f t="shared" si="326"/>
        <v>0</v>
      </c>
      <c r="AY316" s="469">
        <f t="shared" si="326"/>
        <v>0</v>
      </c>
      <c r="AZ316" s="469">
        <f t="shared" si="326"/>
        <v>0</v>
      </c>
      <c r="BA316" s="469">
        <f t="shared" si="326"/>
        <v>0</v>
      </c>
      <c r="BB316" s="300"/>
      <c r="BC316" s="300"/>
      <c r="BD316" s="300"/>
      <c r="BE316" s="300"/>
      <c r="BF316" s="300"/>
      <c r="BG316" s="300"/>
      <c r="BH316" s="300"/>
      <c r="BI316" s="300"/>
      <c r="BJ316" s="300"/>
      <c r="BK316" s="300"/>
      <c r="BL316" s="300"/>
    </row>
    <row r="317" ht="12.0" customHeight="1">
      <c r="A317" s="462"/>
      <c r="B317" s="517" t="s">
        <v>663</v>
      </c>
      <c r="C317" s="517" t="s">
        <v>665</v>
      </c>
      <c r="D317" s="516" t="s">
        <v>144</v>
      </c>
      <c r="E317" s="519"/>
      <c r="F317" s="383"/>
      <c r="G317" s="654" t="s">
        <v>666</v>
      </c>
      <c r="H317" s="518" t="s">
        <v>251</v>
      </c>
      <c r="I317" s="521">
        <v>1.0</v>
      </c>
      <c r="J317" s="516" t="s">
        <v>146</v>
      </c>
      <c r="K317" s="518" t="s">
        <v>285</v>
      </c>
      <c r="L317" s="521">
        <v>55.0</v>
      </c>
      <c r="M317" s="720">
        <v>163.77</v>
      </c>
      <c r="N317" s="524"/>
      <c r="O317" s="525"/>
      <c r="P317" s="487"/>
      <c r="Q317" s="488"/>
      <c r="R317" s="489"/>
      <c r="S317" s="490"/>
      <c r="T317" s="526"/>
      <c r="U317" s="527"/>
      <c r="V317" s="528"/>
      <c r="W317" s="494"/>
      <c r="X317" s="495"/>
      <c r="Y317" s="496"/>
      <c r="Z317" s="529"/>
      <c r="AA317" s="529"/>
      <c r="AB317" s="529"/>
      <c r="AC317" s="300"/>
      <c r="AD317" s="300"/>
      <c r="AE317" s="512" t="s">
        <v>227</v>
      </c>
      <c r="AF317" s="513">
        <f t="shared" si="316"/>
        <v>0</v>
      </c>
      <c r="AG317" s="513">
        <f t="shared" si="317"/>
        <v>0</v>
      </c>
      <c r="AH317" s="514">
        <f t="shared" si="318"/>
        <v>0</v>
      </c>
      <c r="AI317" s="503"/>
      <c r="AJ317" s="530">
        <v>1.25</v>
      </c>
      <c r="AK317" s="531">
        <f t="shared" si="320"/>
        <v>0</v>
      </c>
      <c r="AL317" s="532"/>
      <c r="AM317" s="469">
        <f t="shared" ref="AM317:BA317" si="327">$I317*N317</f>
        <v>0</v>
      </c>
      <c r="AN317" s="469">
        <f t="shared" si="327"/>
        <v>0</v>
      </c>
      <c r="AO317" s="469">
        <f t="shared" si="327"/>
        <v>0</v>
      </c>
      <c r="AP317" s="469">
        <f t="shared" si="327"/>
        <v>0</v>
      </c>
      <c r="AQ317" s="469">
        <f t="shared" si="327"/>
        <v>0</v>
      </c>
      <c r="AR317" s="469">
        <f t="shared" si="327"/>
        <v>0</v>
      </c>
      <c r="AS317" s="469">
        <f t="shared" si="327"/>
        <v>0</v>
      </c>
      <c r="AT317" s="469">
        <f t="shared" si="327"/>
        <v>0</v>
      </c>
      <c r="AU317" s="469">
        <f t="shared" si="327"/>
        <v>0</v>
      </c>
      <c r="AV317" s="469">
        <f t="shared" si="327"/>
        <v>0</v>
      </c>
      <c r="AW317" s="469">
        <f t="shared" si="327"/>
        <v>0</v>
      </c>
      <c r="AX317" s="469">
        <f t="shared" si="327"/>
        <v>0</v>
      </c>
      <c r="AY317" s="469">
        <f t="shared" si="327"/>
        <v>0</v>
      </c>
      <c r="AZ317" s="469">
        <f t="shared" si="327"/>
        <v>0</v>
      </c>
      <c r="BA317" s="469">
        <f t="shared" si="327"/>
        <v>0</v>
      </c>
      <c r="BB317" s="300"/>
      <c r="BC317" s="300"/>
      <c r="BD317" s="300"/>
      <c r="BE317" s="300"/>
      <c r="BF317" s="300"/>
      <c r="BG317" s="300"/>
      <c r="BH317" s="300"/>
      <c r="BI317" s="300"/>
      <c r="BJ317" s="300"/>
      <c r="BK317" s="300"/>
      <c r="BL317" s="300"/>
    </row>
    <row r="318" ht="12.0" customHeight="1">
      <c r="A318" s="462"/>
      <c r="B318" s="517" t="s">
        <v>665</v>
      </c>
      <c r="C318" s="517" t="s">
        <v>667</v>
      </c>
      <c r="D318" s="516" t="s">
        <v>144</v>
      </c>
      <c r="E318" s="519"/>
      <c r="F318" s="383"/>
      <c r="G318" s="654" t="s">
        <v>668</v>
      </c>
      <c r="H318" s="518" t="s">
        <v>251</v>
      </c>
      <c r="I318" s="521">
        <v>1.0</v>
      </c>
      <c r="J318" s="516" t="s">
        <v>146</v>
      </c>
      <c r="K318" s="518" t="s">
        <v>285</v>
      </c>
      <c r="L318" s="521">
        <v>57.0</v>
      </c>
      <c r="M318" s="720">
        <v>163.77</v>
      </c>
      <c r="N318" s="524"/>
      <c r="O318" s="525"/>
      <c r="P318" s="487"/>
      <c r="Q318" s="488"/>
      <c r="R318" s="489"/>
      <c r="S318" s="490"/>
      <c r="T318" s="526"/>
      <c r="U318" s="527"/>
      <c r="V318" s="528"/>
      <c r="W318" s="494"/>
      <c r="X318" s="495"/>
      <c r="Y318" s="496"/>
      <c r="Z318" s="529"/>
      <c r="AA318" s="529"/>
      <c r="AB318" s="529"/>
      <c r="AC318" s="300"/>
      <c r="AD318" s="300"/>
      <c r="AE318" s="512" t="s">
        <v>227</v>
      </c>
      <c r="AF318" s="513">
        <f t="shared" si="316"/>
        <v>0</v>
      </c>
      <c r="AG318" s="513">
        <f t="shared" si="317"/>
        <v>0</v>
      </c>
      <c r="AH318" s="514">
        <f t="shared" si="318"/>
        <v>0</v>
      </c>
      <c r="AI318" s="503"/>
      <c r="AJ318" s="530">
        <v>1.25</v>
      </c>
      <c r="AK318" s="531">
        <f t="shared" si="320"/>
        <v>0</v>
      </c>
      <c r="AL318" s="532"/>
      <c r="AM318" s="469">
        <f t="shared" ref="AM318:BA318" si="328">$I318*N318</f>
        <v>0</v>
      </c>
      <c r="AN318" s="469">
        <f t="shared" si="328"/>
        <v>0</v>
      </c>
      <c r="AO318" s="469">
        <f t="shared" si="328"/>
        <v>0</v>
      </c>
      <c r="AP318" s="469">
        <f t="shared" si="328"/>
        <v>0</v>
      </c>
      <c r="AQ318" s="469">
        <f t="shared" si="328"/>
        <v>0</v>
      </c>
      <c r="AR318" s="469">
        <f t="shared" si="328"/>
        <v>0</v>
      </c>
      <c r="AS318" s="469">
        <f t="shared" si="328"/>
        <v>0</v>
      </c>
      <c r="AT318" s="469">
        <f t="shared" si="328"/>
        <v>0</v>
      </c>
      <c r="AU318" s="469">
        <f t="shared" si="328"/>
        <v>0</v>
      </c>
      <c r="AV318" s="469">
        <f t="shared" si="328"/>
        <v>0</v>
      </c>
      <c r="AW318" s="469">
        <f t="shared" si="328"/>
        <v>0</v>
      </c>
      <c r="AX318" s="469">
        <f t="shared" si="328"/>
        <v>0</v>
      </c>
      <c r="AY318" s="469">
        <f t="shared" si="328"/>
        <v>0</v>
      </c>
      <c r="AZ318" s="469">
        <f t="shared" si="328"/>
        <v>0</v>
      </c>
      <c r="BA318" s="469">
        <f t="shared" si="328"/>
        <v>0</v>
      </c>
      <c r="BB318" s="300"/>
      <c r="BC318" s="300"/>
      <c r="BD318" s="300"/>
      <c r="BE318" s="300"/>
      <c r="BF318" s="300"/>
      <c r="BG318" s="300"/>
      <c r="BH318" s="300"/>
      <c r="BI318" s="300"/>
      <c r="BJ318" s="300"/>
      <c r="BK318" s="300"/>
      <c r="BL318" s="300"/>
    </row>
    <row r="319" ht="12.0" customHeight="1">
      <c r="A319" s="462"/>
      <c r="B319" s="517" t="s">
        <v>667</v>
      </c>
      <c r="C319" s="517" t="s">
        <v>669</v>
      </c>
      <c r="D319" s="516" t="s">
        <v>144</v>
      </c>
      <c r="E319" s="519"/>
      <c r="F319" s="383"/>
      <c r="G319" s="654" t="s">
        <v>670</v>
      </c>
      <c r="H319" s="518" t="s">
        <v>251</v>
      </c>
      <c r="I319" s="521">
        <v>1.0</v>
      </c>
      <c r="J319" s="516" t="s">
        <v>146</v>
      </c>
      <c r="K319" s="518" t="s">
        <v>488</v>
      </c>
      <c r="L319" s="521">
        <v>57.0</v>
      </c>
      <c r="M319" s="720">
        <v>163.77</v>
      </c>
      <c r="N319" s="524"/>
      <c r="O319" s="525"/>
      <c r="P319" s="487"/>
      <c r="Q319" s="488"/>
      <c r="R319" s="489"/>
      <c r="S319" s="490"/>
      <c r="T319" s="526"/>
      <c r="U319" s="527"/>
      <c r="V319" s="528"/>
      <c r="W319" s="494"/>
      <c r="X319" s="495"/>
      <c r="Y319" s="496"/>
      <c r="Z319" s="529"/>
      <c r="AA319" s="529"/>
      <c r="AB319" s="529"/>
      <c r="AC319" s="300"/>
      <c r="AD319" s="300"/>
      <c r="AE319" s="512" t="s">
        <v>227</v>
      </c>
      <c r="AF319" s="513">
        <f t="shared" si="316"/>
        <v>0</v>
      </c>
      <c r="AG319" s="513">
        <f t="shared" si="317"/>
        <v>0</v>
      </c>
      <c r="AH319" s="514">
        <f t="shared" si="318"/>
        <v>0</v>
      </c>
      <c r="AI319" s="503"/>
      <c r="AJ319" s="530">
        <v>1.4</v>
      </c>
      <c r="AK319" s="531">
        <f t="shared" si="320"/>
        <v>0</v>
      </c>
      <c r="AL319" s="532"/>
      <c r="AM319" s="469">
        <f t="shared" ref="AM319:BA319" si="329">$I319*N319</f>
        <v>0</v>
      </c>
      <c r="AN319" s="469">
        <f t="shared" si="329"/>
        <v>0</v>
      </c>
      <c r="AO319" s="469">
        <f t="shared" si="329"/>
        <v>0</v>
      </c>
      <c r="AP319" s="469">
        <f t="shared" si="329"/>
        <v>0</v>
      </c>
      <c r="AQ319" s="469">
        <f t="shared" si="329"/>
        <v>0</v>
      </c>
      <c r="AR319" s="469">
        <f t="shared" si="329"/>
        <v>0</v>
      </c>
      <c r="AS319" s="469">
        <f t="shared" si="329"/>
        <v>0</v>
      </c>
      <c r="AT319" s="469">
        <f t="shared" si="329"/>
        <v>0</v>
      </c>
      <c r="AU319" s="469">
        <f t="shared" si="329"/>
        <v>0</v>
      </c>
      <c r="AV319" s="469">
        <f t="shared" si="329"/>
        <v>0</v>
      </c>
      <c r="AW319" s="469">
        <f t="shared" si="329"/>
        <v>0</v>
      </c>
      <c r="AX319" s="469">
        <f t="shared" si="329"/>
        <v>0</v>
      </c>
      <c r="AY319" s="469">
        <f t="shared" si="329"/>
        <v>0</v>
      </c>
      <c r="AZ319" s="469">
        <f t="shared" si="329"/>
        <v>0</v>
      </c>
      <c r="BA319" s="469">
        <f t="shared" si="329"/>
        <v>0</v>
      </c>
      <c r="BB319" s="300"/>
      <c r="BC319" s="300"/>
      <c r="BD319" s="300"/>
      <c r="BE319" s="300"/>
      <c r="BF319" s="300"/>
      <c r="BG319" s="300"/>
      <c r="BH319" s="300"/>
      <c r="BI319" s="300"/>
      <c r="BJ319" s="300"/>
      <c r="BK319" s="300"/>
      <c r="BL319" s="300"/>
    </row>
    <row r="320" ht="12.0" customHeight="1">
      <c r="A320" s="462"/>
      <c r="B320" s="517" t="s">
        <v>669</v>
      </c>
      <c r="C320" s="517" t="s">
        <v>671</v>
      </c>
      <c r="D320" s="516" t="s">
        <v>144</v>
      </c>
      <c r="E320" s="519"/>
      <c r="F320" s="383"/>
      <c r="G320" s="654" t="s">
        <v>672</v>
      </c>
      <c r="H320" s="518" t="s">
        <v>278</v>
      </c>
      <c r="I320" s="521">
        <v>1.0</v>
      </c>
      <c r="J320" s="516" t="s">
        <v>146</v>
      </c>
      <c r="K320" s="518" t="s">
        <v>295</v>
      </c>
      <c r="L320" s="521">
        <v>60.0</v>
      </c>
      <c r="M320" s="720">
        <v>163.77</v>
      </c>
      <c r="N320" s="524"/>
      <c r="O320" s="525"/>
      <c r="P320" s="487"/>
      <c r="Q320" s="488"/>
      <c r="R320" s="489"/>
      <c r="S320" s="490"/>
      <c r="T320" s="526"/>
      <c r="U320" s="527"/>
      <c r="V320" s="528"/>
      <c r="W320" s="494"/>
      <c r="X320" s="495"/>
      <c r="Y320" s="496"/>
      <c r="Z320" s="529"/>
      <c r="AA320" s="529"/>
      <c r="AB320" s="529"/>
      <c r="AC320" s="300"/>
      <c r="AD320" s="300"/>
      <c r="AE320" s="512" t="s">
        <v>227</v>
      </c>
      <c r="AF320" s="513">
        <f t="shared" si="316"/>
        <v>0</v>
      </c>
      <c r="AG320" s="513">
        <f t="shared" si="317"/>
        <v>0</v>
      </c>
      <c r="AH320" s="514">
        <f t="shared" si="318"/>
        <v>0</v>
      </c>
      <c r="AI320" s="503"/>
      <c r="AJ320" s="530">
        <v>1.8</v>
      </c>
      <c r="AK320" s="531">
        <f t="shared" si="320"/>
        <v>0</v>
      </c>
      <c r="AL320" s="532"/>
      <c r="AM320" s="469">
        <f t="shared" ref="AM320:BA320" si="330">$I320*N320</f>
        <v>0</v>
      </c>
      <c r="AN320" s="469">
        <f t="shared" si="330"/>
        <v>0</v>
      </c>
      <c r="AO320" s="469">
        <f t="shared" si="330"/>
        <v>0</v>
      </c>
      <c r="AP320" s="469">
        <f t="shared" si="330"/>
        <v>0</v>
      </c>
      <c r="AQ320" s="469">
        <f t="shared" si="330"/>
        <v>0</v>
      </c>
      <c r="AR320" s="469">
        <f t="shared" si="330"/>
        <v>0</v>
      </c>
      <c r="AS320" s="469">
        <f t="shared" si="330"/>
        <v>0</v>
      </c>
      <c r="AT320" s="469">
        <f t="shared" si="330"/>
        <v>0</v>
      </c>
      <c r="AU320" s="469">
        <f t="shared" si="330"/>
        <v>0</v>
      </c>
      <c r="AV320" s="469">
        <f t="shared" si="330"/>
        <v>0</v>
      </c>
      <c r="AW320" s="469">
        <f t="shared" si="330"/>
        <v>0</v>
      </c>
      <c r="AX320" s="469">
        <f t="shared" si="330"/>
        <v>0</v>
      </c>
      <c r="AY320" s="469">
        <f t="shared" si="330"/>
        <v>0</v>
      </c>
      <c r="AZ320" s="469">
        <f t="shared" si="330"/>
        <v>0</v>
      </c>
      <c r="BA320" s="469">
        <f t="shared" si="330"/>
        <v>0</v>
      </c>
      <c r="BB320" s="300"/>
      <c r="BC320" s="300"/>
      <c r="BD320" s="300"/>
      <c r="BE320" s="300"/>
      <c r="BF320" s="300"/>
      <c r="BG320" s="300"/>
      <c r="BH320" s="300"/>
      <c r="BI320" s="300"/>
      <c r="BJ320" s="300"/>
      <c r="BK320" s="300"/>
      <c r="BL320" s="300"/>
    </row>
    <row r="321" ht="12.0" customHeight="1">
      <c r="A321" s="462"/>
      <c r="B321" s="517" t="s">
        <v>671</v>
      </c>
      <c r="C321" s="517" t="s">
        <v>673</v>
      </c>
      <c r="D321" s="516" t="s">
        <v>144</v>
      </c>
      <c r="E321" s="519"/>
      <c r="F321" s="383"/>
      <c r="G321" s="654" t="s">
        <v>674</v>
      </c>
      <c r="H321" s="518" t="s">
        <v>278</v>
      </c>
      <c r="I321" s="521">
        <v>1.0</v>
      </c>
      <c r="J321" s="516" t="s">
        <v>146</v>
      </c>
      <c r="K321" s="518" t="s">
        <v>488</v>
      </c>
      <c r="L321" s="521">
        <v>64.0</v>
      </c>
      <c r="M321" s="720">
        <v>276.04</v>
      </c>
      <c r="N321" s="524"/>
      <c r="O321" s="525"/>
      <c r="P321" s="487"/>
      <c r="Q321" s="488"/>
      <c r="R321" s="489"/>
      <c r="S321" s="490"/>
      <c r="T321" s="526"/>
      <c r="U321" s="527"/>
      <c r="V321" s="528"/>
      <c r="W321" s="494"/>
      <c r="X321" s="495"/>
      <c r="Y321" s="496"/>
      <c r="Z321" s="529"/>
      <c r="AA321" s="529"/>
      <c r="AB321" s="529"/>
      <c r="AC321" s="300"/>
      <c r="AD321" s="300"/>
      <c r="AE321" s="500" t="s">
        <v>227</v>
      </c>
      <c r="AF321" s="513">
        <f t="shared" si="316"/>
        <v>0</v>
      </c>
      <c r="AG321" s="513">
        <f t="shared" si="317"/>
        <v>0</v>
      </c>
      <c r="AH321" s="514">
        <f t="shared" si="318"/>
        <v>0</v>
      </c>
      <c r="AI321" s="503"/>
      <c r="AJ321" s="530">
        <v>1.9</v>
      </c>
      <c r="AK321" s="531">
        <f t="shared" si="320"/>
        <v>0</v>
      </c>
      <c r="AL321" s="532"/>
      <c r="AM321" s="469">
        <f t="shared" ref="AM321:BA321" si="331">$I321*N321</f>
        <v>0</v>
      </c>
      <c r="AN321" s="469">
        <f t="shared" si="331"/>
        <v>0</v>
      </c>
      <c r="AO321" s="469">
        <f t="shared" si="331"/>
        <v>0</v>
      </c>
      <c r="AP321" s="469">
        <f t="shared" si="331"/>
        <v>0</v>
      </c>
      <c r="AQ321" s="469">
        <f t="shared" si="331"/>
        <v>0</v>
      </c>
      <c r="AR321" s="469">
        <f t="shared" si="331"/>
        <v>0</v>
      </c>
      <c r="AS321" s="469">
        <f t="shared" si="331"/>
        <v>0</v>
      </c>
      <c r="AT321" s="469">
        <f t="shared" si="331"/>
        <v>0</v>
      </c>
      <c r="AU321" s="469">
        <f t="shared" si="331"/>
        <v>0</v>
      </c>
      <c r="AV321" s="469">
        <f t="shared" si="331"/>
        <v>0</v>
      </c>
      <c r="AW321" s="469">
        <f t="shared" si="331"/>
        <v>0</v>
      </c>
      <c r="AX321" s="469">
        <f t="shared" si="331"/>
        <v>0</v>
      </c>
      <c r="AY321" s="469">
        <f t="shared" si="331"/>
        <v>0</v>
      </c>
      <c r="AZ321" s="469">
        <f t="shared" si="331"/>
        <v>0</v>
      </c>
      <c r="BA321" s="469">
        <f t="shared" si="331"/>
        <v>0</v>
      </c>
      <c r="BB321" s="300"/>
      <c r="BC321" s="300"/>
      <c r="BD321" s="300"/>
      <c r="BE321" s="300"/>
      <c r="BF321" s="300"/>
      <c r="BG321" s="300"/>
      <c r="BH321" s="300"/>
      <c r="BI321" s="300"/>
      <c r="BJ321" s="300"/>
      <c r="BK321" s="300"/>
      <c r="BL321" s="300"/>
    </row>
    <row r="322" ht="12.0" customHeight="1">
      <c r="A322" s="462"/>
      <c r="B322" s="517" t="s">
        <v>673</v>
      </c>
      <c r="C322" s="517" t="s">
        <v>675</v>
      </c>
      <c r="D322" s="516" t="s">
        <v>144</v>
      </c>
      <c r="E322" s="519"/>
      <c r="F322" s="383"/>
      <c r="G322" s="654" t="s">
        <v>676</v>
      </c>
      <c r="H322" s="518" t="s">
        <v>278</v>
      </c>
      <c r="I322" s="521">
        <v>1.0</v>
      </c>
      <c r="J322" s="516" t="s">
        <v>146</v>
      </c>
      <c r="K322" s="518" t="s">
        <v>285</v>
      </c>
      <c r="L322" s="521">
        <v>62.0</v>
      </c>
      <c r="M322" s="720">
        <v>227.63</v>
      </c>
      <c r="N322" s="524"/>
      <c r="O322" s="525"/>
      <c r="P322" s="487"/>
      <c r="Q322" s="488"/>
      <c r="R322" s="489"/>
      <c r="S322" s="490"/>
      <c r="T322" s="526"/>
      <c r="U322" s="527"/>
      <c r="V322" s="528"/>
      <c r="W322" s="494"/>
      <c r="X322" s="495"/>
      <c r="Y322" s="496"/>
      <c r="Z322" s="529"/>
      <c r="AA322" s="529"/>
      <c r="AB322" s="529"/>
      <c r="AC322" s="300"/>
      <c r="AD322" s="300"/>
      <c r="AE322" s="512" t="s">
        <v>227</v>
      </c>
      <c r="AF322" s="513">
        <f t="shared" si="316"/>
        <v>0</v>
      </c>
      <c r="AG322" s="513">
        <f t="shared" si="317"/>
        <v>0</v>
      </c>
      <c r="AH322" s="514">
        <f t="shared" si="318"/>
        <v>0</v>
      </c>
      <c r="AI322" s="503"/>
      <c r="AJ322" s="530">
        <v>1.85</v>
      </c>
      <c r="AK322" s="531">
        <f t="shared" si="320"/>
        <v>0</v>
      </c>
      <c r="AL322" s="532"/>
      <c r="AM322" s="469">
        <f t="shared" ref="AM322:BA322" si="332">$I322*N322</f>
        <v>0</v>
      </c>
      <c r="AN322" s="469">
        <f t="shared" si="332"/>
        <v>0</v>
      </c>
      <c r="AO322" s="469">
        <f t="shared" si="332"/>
        <v>0</v>
      </c>
      <c r="AP322" s="469">
        <f t="shared" si="332"/>
        <v>0</v>
      </c>
      <c r="AQ322" s="469">
        <f t="shared" si="332"/>
        <v>0</v>
      </c>
      <c r="AR322" s="469">
        <f t="shared" si="332"/>
        <v>0</v>
      </c>
      <c r="AS322" s="469">
        <f t="shared" si="332"/>
        <v>0</v>
      </c>
      <c r="AT322" s="469">
        <f t="shared" si="332"/>
        <v>0</v>
      </c>
      <c r="AU322" s="469">
        <f t="shared" si="332"/>
        <v>0</v>
      </c>
      <c r="AV322" s="469">
        <f t="shared" si="332"/>
        <v>0</v>
      </c>
      <c r="AW322" s="469">
        <f t="shared" si="332"/>
        <v>0</v>
      </c>
      <c r="AX322" s="469">
        <f t="shared" si="332"/>
        <v>0</v>
      </c>
      <c r="AY322" s="469">
        <f t="shared" si="332"/>
        <v>0</v>
      </c>
      <c r="AZ322" s="469">
        <f t="shared" si="332"/>
        <v>0</v>
      </c>
      <c r="BA322" s="469">
        <f t="shared" si="332"/>
        <v>0</v>
      </c>
      <c r="BB322" s="300"/>
      <c r="BC322" s="300"/>
      <c r="BD322" s="300"/>
      <c r="BE322" s="300"/>
      <c r="BF322" s="300"/>
      <c r="BG322" s="300"/>
      <c r="BH322" s="300"/>
      <c r="BI322" s="300"/>
      <c r="BJ322" s="300"/>
      <c r="BK322" s="300"/>
      <c r="BL322" s="300"/>
    </row>
    <row r="323" ht="12.0" customHeight="1">
      <c r="A323" s="462"/>
      <c r="B323" s="517" t="s">
        <v>675</v>
      </c>
      <c r="C323" s="517" t="s">
        <v>677</v>
      </c>
      <c r="D323" s="516" t="s">
        <v>144</v>
      </c>
      <c r="E323" s="519"/>
      <c r="F323" s="383"/>
      <c r="G323" s="654" t="s">
        <v>678</v>
      </c>
      <c r="H323" s="518" t="s">
        <v>278</v>
      </c>
      <c r="I323" s="521">
        <v>1.0</v>
      </c>
      <c r="J323" s="516" t="s">
        <v>146</v>
      </c>
      <c r="K323" s="518" t="s">
        <v>285</v>
      </c>
      <c r="L323" s="521">
        <v>70.0</v>
      </c>
      <c r="M323" s="720">
        <v>303.85</v>
      </c>
      <c r="N323" s="524"/>
      <c r="O323" s="525"/>
      <c r="P323" s="487"/>
      <c r="Q323" s="488"/>
      <c r="R323" s="489"/>
      <c r="S323" s="490"/>
      <c r="T323" s="526"/>
      <c r="U323" s="527"/>
      <c r="V323" s="528"/>
      <c r="W323" s="494"/>
      <c r="X323" s="495"/>
      <c r="Y323" s="496"/>
      <c r="Z323" s="529"/>
      <c r="AA323" s="529"/>
      <c r="AB323" s="529"/>
      <c r="AC323" s="300"/>
      <c r="AD323" s="300"/>
      <c r="AE323" s="512" t="s">
        <v>227</v>
      </c>
      <c r="AF323" s="513">
        <f t="shared" si="316"/>
        <v>0</v>
      </c>
      <c r="AG323" s="513">
        <f t="shared" si="317"/>
        <v>0</v>
      </c>
      <c r="AH323" s="514">
        <f t="shared" si="318"/>
        <v>0</v>
      </c>
      <c r="AI323" s="503"/>
      <c r="AJ323" s="530">
        <v>2.3</v>
      </c>
      <c r="AK323" s="531">
        <f t="shared" si="320"/>
        <v>0</v>
      </c>
      <c r="AL323" s="532"/>
      <c r="AM323" s="469">
        <f t="shared" ref="AM323:BA323" si="333">$I323*N323</f>
        <v>0</v>
      </c>
      <c r="AN323" s="469">
        <f t="shared" si="333"/>
        <v>0</v>
      </c>
      <c r="AO323" s="469">
        <f t="shared" si="333"/>
        <v>0</v>
      </c>
      <c r="AP323" s="469">
        <f t="shared" si="333"/>
        <v>0</v>
      </c>
      <c r="AQ323" s="469">
        <f t="shared" si="333"/>
        <v>0</v>
      </c>
      <c r="AR323" s="469">
        <f t="shared" si="333"/>
        <v>0</v>
      </c>
      <c r="AS323" s="469">
        <f t="shared" si="333"/>
        <v>0</v>
      </c>
      <c r="AT323" s="469">
        <f t="shared" si="333"/>
        <v>0</v>
      </c>
      <c r="AU323" s="469">
        <f t="shared" si="333"/>
        <v>0</v>
      </c>
      <c r="AV323" s="469">
        <f t="shared" si="333"/>
        <v>0</v>
      </c>
      <c r="AW323" s="469">
        <f t="shared" si="333"/>
        <v>0</v>
      </c>
      <c r="AX323" s="469">
        <f t="shared" si="333"/>
        <v>0</v>
      </c>
      <c r="AY323" s="469">
        <f t="shared" si="333"/>
        <v>0</v>
      </c>
      <c r="AZ323" s="469">
        <f t="shared" si="333"/>
        <v>0</v>
      </c>
      <c r="BA323" s="469">
        <f t="shared" si="333"/>
        <v>0</v>
      </c>
      <c r="BB323" s="300"/>
      <c r="BC323" s="300"/>
      <c r="BD323" s="300"/>
      <c r="BE323" s="300"/>
      <c r="BF323" s="300"/>
      <c r="BG323" s="300"/>
      <c r="BH323" s="300"/>
      <c r="BI323" s="300"/>
      <c r="BJ323" s="300"/>
      <c r="BK323" s="300"/>
      <c r="BL323" s="300"/>
    </row>
    <row r="324" ht="12.0" customHeight="1">
      <c r="A324" s="462"/>
      <c r="B324" s="517" t="s">
        <v>677</v>
      </c>
      <c r="C324" s="517" t="s">
        <v>679</v>
      </c>
      <c r="D324" s="516" t="s">
        <v>144</v>
      </c>
      <c r="E324" s="519"/>
      <c r="F324" s="383"/>
      <c r="G324" s="654" t="s">
        <v>680</v>
      </c>
      <c r="H324" s="518" t="s">
        <v>278</v>
      </c>
      <c r="I324" s="521">
        <v>1.0</v>
      </c>
      <c r="J324" s="516" t="s">
        <v>146</v>
      </c>
      <c r="K324" s="518" t="s">
        <v>295</v>
      </c>
      <c r="L324" s="521">
        <v>71.0</v>
      </c>
      <c r="M324" s="720">
        <v>243.08</v>
      </c>
      <c r="N324" s="524"/>
      <c r="O324" s="525"/>
      <c r="P324" s="487"/>
      <c r="Q324" s="488"/>
      <c r="R324" s="489"/>
      <c r="S324" s="490"/>
      <c r="T324" s="526"/>
      <c r="U324" s="527"/>
      <c r="V324" s="528"/>
      <c r="W324" s="494"/>
      <c r="X324" s="495"/>
      <c r="Y324" s="496"/>
      <c r="Z324" s="529"/>
      <c r="AA324" s="529"/>
      <c r="AB324" s="529"/>
      <c r="AC324" s="300"/>
      <c r="AD324" s="300"/>
      <c r="AE324" s="512" t="s">
        <v>227</v>
      </c>
      <c r="AF324" s="513">
        <f t="shared" si="316"/>
        <v>0</v>
      </c>
      <c r="AG324" s="513">
        <f t="shared" si="317"/>
        <v>0</v>
      </c>
      <c r="AH324" s="514">
        <f t="shared" si="318"/>
        <v>0</v>
      </c>
      <c r="AI324" s="503"/>
      <c r="AJ324" s="530">
        <v>2.2</v>
      </c>
      <c r="AK324" s="531">
        <f t="shared" si="320"/>
        <v>0</v>
      </c>
      <c r="AL324" s="532"/>
      <c r="AM324" s="469">
        <f t="shared" ref="AM324:BA324" si="334">$I324*N324</f>
        <v>0</v>
      </c>
      <c r="AN324" s="469">
        <f t="shared" si="334"/>
        <v>0</v>
      </c>
      <c r="AO324" s="469">
        <f t="shared" si="334"/>
        <v>0</v>
      </c>
      <c r="AP324" s="469">
        <f t="shared" si="334"/>
        <v>0</v>
      </c>
      <c r="AQ324" s="469">
        <f t="shared" si="334"/>
        <v>0</v>
      </c>
      <c r="AR324" s="469">
        <f t="shared" si="334"/>
        <v>0</v>
      </c>
      <c r="AS324" s="469">
        <f t="shared" si="334"/>
        <v>0</v>
      </c>
      <c r="AT324" s="469">
        <f t="shared" si="334"/>
        <v>0</v>
      </c>
      <c r="AU324" s="469">
        <f t="shared" si="334"/>
        <v>0</v>
      </c>
      <c r="AV324" s="469">
        <f t="shared" si="334"/>
        <v>0</v>
      </c>
      <c r="AW324" s="469">
        <f t="shared" si="334"/>
        <v>0</v>
      </c>
      <c r="AX324" s="469">
        <f t="shared" si="334"/>
        <v>0</v>
      </c>
      <c r="AY324" s="469">
        <f t="shared" si="334"/>
        <v>0</v>
      </c>
      <c r="AZ324" s="469">
        <f t="shared" si="334"/>
        <v>0</v>
      </c>
      <c r="BA324" s="469">
        <f t="shared" si="334"/>
        <v>0</v>
      </c>
      <c r="BB324" s="300"/>
      <c r="BC324" s="300"/>
      <c r="BD324" s="300"/>
      <c r="BE324" s="300"/>
      <c r="BF324" s="300"/>
      <c r="BG324" s="300"/>
      <c r="BH324" s="300"/>
      <c r="BI324" s="300"/>
      <c r="BJ324" s="300"/>
      <c r="BK324" s="300"/>
      <c r="BL324" s="300"/>
    </row>
    <row r="325" ht="12.0" customHeight="1">
      <c r="A325" s="462"/>
      <c r="B325" s="517" t="s">
        <v>679</v>
      </c>
      <c r="C325" s="517" t="s">
        <v>681</v>
      </c>
      <c r="D325" s="516" t="s">
        <v>144</v>
      </c>
      <c r="E325" s="519"/>
      <c r="F325" s="383"/>
      <c r="G325" s="654" t="s">
        <v>682</v>
      </c>
      <c r="H325" s="518" t="s">
        <v>278</v>
      </c>
      <c r="I325" s="521">
        <v>1.0</v>
      </c>
      <c r="J325" s="516" t="s">
        <v>146</v>
      </c>
      <c r="K325" s="518" t="s">
        <v>285</v>
      </c>
      <c r="L325" s="521">
        <v>70.0</v>
      </c>
      <c r="M325" s="720">
        <v>289.43</v>
      </c>
      <c r="N325" s="524"/>
      <c r="O325" s="525"/>
      <c r="P325" s="487"/>
      <c r="Q325" s="488"/>
      <c r="R325" s="489"/>
      <c r="S325" s="490"/>
      <c r="T325" s="526"/>
      <c r="U325" s="527"/>
      <c r="V325" s="528"/>
      <c r="W325" s="494"/>
      <c r="X325" s="495"/>
      <c r="Y325" s="496"/>
      <c r="Z325" s="529"/>
      <c r="AA325" s="529"/>
      <c r="AB325" s="529"/>
      <c r="AC325" s="300"/>
      <c r="AD325" s="300"/>
      <c r="AE325" s="512" t="s">
        <v>227</v>
      </c>
      <c r="AF325" s="513">
        <f t="shared" si="316"/>
        <v>0</v>
      </c>
      <c r="AG325" s="513">
        <f t="shared" si="317"/>
        <v>0</v>
      </c>
      <c r="AH325" s="514">
        <f t="shared" si="318"/>
        <v>0</v>
      </c>
      <c r="AI325" s="503"/>
      <c r="AJ325" s="530">
        <v>2.3</v>
      </c>
      <c r="AK325" s="531">
        <f t="shared" si="320"/>
        <v>0</v>
      </c>
      <c r="AL325" s="532"/>
      <c r="AM325" s="469">
        <f t="shared" ref="AM325:BA325" si="335">$I325*N325</f>
        <v>0</v>
      </c>
      <c r="AN325" s="469">
        <f t="shared" si="335"/>
        <v>0</v>
      </c>
      <c r="AO325" s="469">
        <f t="shared" si="335"/>
        <v>0</v>
      </c>
      <c r="AP325" s="469">
        <f t="shared" si="335"/>
        <v>0</v>
      </c>
      <c r="AQ325" s="469">
        <f t="shared" si="335"/>
        <v>0</v>
      </c>
      <c r="AR325" s="469">
        <f t="shared" si="335"/>
        <v>0</v>
      </c>
      <c r="AS325" s="469">
        <f t="shared" si="335"/>
        <v>0</v>
      </c>
      <c r="AT325" s="469">
        <f t="shared" si="335"/>
        <v>0</v>
      </c>
      <c r="AU325" s="469">
        <f t="shared" si="335"/>
        <v>0</v>
      </c>
      <c r="AV325" s="469">
        <f t="shared" si="335"/>
        <v>0</v>
      </c>
      <c r="AW325" s="469">
        <f t="shared" si="335"/>
        <v>0</v>
      </c>
      <c r="AX325" s="469">
        <f t="shared" si="335"/>
        <v>0</v>
      </c>
      <c r="AY325" s="469">
        <f t="shared" si="335"/>
        <v>0</v>
      </c>
      <c r="AZ325" s="469">
        <f t="shared" si="335"/>
        <v>0</v>
      </c>
      <c r="BA325" s="469">
        <f t="shared" si="335"/>
        <v>0</v>
      </c>
      <c r="BB325" s="300"/>
      <c r="BC325" s="300"/>
      <c r="BD325" s="300"/>
      <c r="BE325" s="300"/>
      <c r="BF325" s="300"/>
      <c r="BG325" s="300"/>
      <c r="BH325" s="300"/>
      <c r="BI325" s="300"/>
      <c r="BJ325" s="300"/>
      <c r="BK325" s="300"/>
      <c r="BL325" s="300"/>
    </row>
    <row r="326" ht="12.0" customHeight="1">
      <c r="A326" s="462"/>
      <c r="B326" s="517" t="s">
        <v>681</v>
      </c>
      <c r="C326" s="517" t="s">
        <v>683</v>
      </c>
      <c r="D326" s="516" t="s">
        <v>144</v>
      </c>
      <c r="E326" s="519"/>
      <c r="F326" s="383"/>
      <c r="G326" s="654" t="s">
        <v>684</v>
      </c>
      <c r="H326" s="518" t="s">
        <v>476</v>
      </c>
      <c r="I326" s="521">
        <v>1.0</v>
      </c>
      <c r="J326" s="516" t="s">
        <v>146</v>
      </c>
      <c r="K326" s="518" t="s">
        <v>488</v>
      </c>
      <c r="L326" s="521">
        <v>75.0</v>
      </c>
      <c r="M326" s="720">
        <v>303.85</v>
      </c>
      <c r="N326" s="524"/>
      <c r="O326" s="525"/>
      <c r="P326" s="487"/>
      <c r="Q326" s="488"/>
      <c r="R326" s="489"/>
      <c r="S326" s="490"/>
      <c r="T326" s="526"/>
      <c r="U326" s="527"/>
      <c r="V326" s="528"/>
      <c r="W326" s="494"/>
      <c r="X326" s="495"/>
      <c r="Y326" s="496"/>
      <c r="Z326" s="529"/>
      <c r="AA326" s="529"/>
      <c r="AB326" s="529"/>
      <c r="AC326" s="300"/>
      <c r="AD326" s="300"/>
      <c r="AE326" s="512" t="s">
        <v>227</v>
      </c>
      <c r="AF326" s="513">
        <f t="shared" si="316"/>
        <v>0</v>
      </c>
      <c r="AG326" s="513">
        <f t="shared" si="317"/>
        <v>0</v>
      </c>
      <c r="AH326" s="514">
        <f t="shared" si="318"/>
        <v>0</v>
      </c>
      <c r="AI326" s="503"/>
      <c r="AJ326" s="530">
        <v>2.3</v>
      </c>
      <c r="AK326" s="531">
        <f t="shared" si="320"/>
        <v>0</v>
      </c>
      <c r="AL326" s="532"/>
      <c r="AM326" s="469">
        <f t="shared" ref="AM326:BA326" si="336">$I326*N326</f>
        <v>0</v>
      </c>
      <c r="AN326" s="469">
        <f t="shared" si="336"/>
        <v>0</v>
      </c>
      <c r="AO326" s="469">
        <f t="shared" si="336"/>
        <v>0</v>
      </c>
      <c r="AP326" s="469">
        <f t="shared" si="336"/>
        <v>0</v>
      </c>
      <c r="AQ326" s="469">
        <f t="shared" si="336"/>
        <v>0</v>
      </c>
      <c r="AR326" s="469">
        <f t="shared" si="336"/>
        <v>0</v>
      </c>
      <c r="AS326" s="469">
        <f t="shared" si="336"/>
        <v>0</v>
      </c>
      <c r="AT326" s="469">
        <f t="shared" si="336"/>
        <v>0</v>
      </c>
      <c r="AU326" s="469">
        <f t="shared" si="336"/>
        <v>0</v>
      </c>
      <c r="AV326" s="469">
        <f t="shared" si="336"/>
        <v>0</v>
      </c>
      <c r="AW326" s="469">
        <f t="shared" si="336"/>
        <v>0</v>
      </c>
      <c r="AX326" s="469">
        <f t="shared" si="336"/>
        <v>0</v>
      </c>
      <c r="AY326" s="469">
        <f t="shared" si="336"/>
        <v>0</v>
      </c>
      <c r="AZ326" s="469">
        <f t="shared" si="336"/>
        <v>0</v>
      </c>
      <c r="BA326" s="469">
        <f t="shared" si="336"/>
        <v>0</v>
      </c>
      <c r="BB326" s="300"/>
      <c r="BC326" s="300"/>
      <c r="BD326" s="300"/>
      <c r="BE326" s="300"/>
      <c r="BF326" s="300"/>
      <c r="BG326" s="300"/>
      <c r="BH326" s="300"/>
      <c r="BI326" s="300"/>
      <c r="BJ326" s="300"/>
      <c r="BK326" s="300"/>
      <c r="BL326" s="300"/>
    </row>
    <row r="327" ht="12.0" customHeight="1">
      <c r="A327" s="462"/>
      <c r="B327" s="517" t="s">
        <v>683</v>
      </c>
      <c r="C327" s="517" t="s">
        <v>685</v>
      </c>
      <c r="D327" s="516" t="s">
        <v>144</v>
      </c>
      <c r="E327" s="519"/>
      <c r="F327" s="383"/>
      <c r="G327" s="654" t="s">
        <v>686</v>
      </c>
      <c r="H327" s="518" t="s">
        <v>476</v>
      </c>
      <c r="I327" s="521">
        <v>1.0</v>
      </c>
      <c r="J327" s="516" t="s">
        <v>146</v>
      </c>
      <c r="K327" s="518" t="s">
        <v>285</v>
      </c>
      <c r="L327" s="521">
        <v>84.0</v>
      </c>
      <c r="M327" s="720">
        <v>303.85</v>
      </c>
      <c r="N327" s="524"/>
      <c r="O327" s="525"/>
      <c r="P327" s="487"/>
      <c r="Q327" s="488"/>
      <c r="R327" s="489"/>
      <c r="S327" s="490"/>
      <c r="T327" s="526"/>
      <c r="U327" s="527"/>
      <c r="V327" s="528"/>
      <c r="W327" s="494"/>
      <c r="X327" s="495"/>
      <c r="Y327" s="496"/>
      <c r="Z327" s="529"/>
      <c r="AA327" s="529"/>
      <c r="AB327" s="529"/>
      <c r="AC327" s="300"/>
      <c r="AD327" s="300"/>
      <c r="AE327" s="512" t="s">
        <v>227</v>
      </c>
      <c r="AF327" s="513">
        <f t="shared" si="316"/>
        <v>0</v>
      </c>
      <c r="AG327" s="513">
        <f t="shared" si="317"/>
        <v>0</v>
      </c>
      <c r="AH327" s="514">
        <f t="shared" si="318"/>
        <v>0</v>
      </c>
      <c r="AI327" s="503"/>
      <c r="AJ327" s="530">
        <v>2.75</v>
      </c>
      <c r="AK327" s="531">
        <f t="shared" si="320"/>
        <v>0</v>
      </c>
      <c r="AL327" s="532"/>
      <c r="AM327" s="469">
        <f t="shared" ref="AM327:BA327" si="337">$I327*N327</f>
        <v>0</v>
      </c>
      <c r="AN327" s="469">
        <f t="shared" si="337"/>
        <v>0</v>
      </c>
      <c r="AO327" s="469">
        <f t="shared" si="337"/>
        <v>0</v>
      </c>
      <c r="AP327" s="469">
        <f t="shared" si="337"/>
        <v>0</v>
      </c>
      <c r="AQ327" s="469">
        <f t="shared" si="337"/>
        <v>0</v>
      </c>
      <c r="AR327" s="469">
        <f t="shared" si="337"/>
        <v>0</v>
      </c>
      <c r="AS327" s="469">
        <f t="shared" si="337"/>
        <v>0</v>
      </c>
      <c r="AT327" s="469">
        <f t="shared" si="337"/>
        <v>0</v>
      </c>
      <c r="AU327" s="469">
        <f t="shared" si="337"/>
        <v>0</v>
      </c>
      <c r="AV327" s="469">
        <f t="shared" si="337"/>
        <v>0</v>
      </c>
      <c r="AW327" s="469">
        <f t="shared" si="337"/>
        <v>0</v>
      </c>
      <c r="AX327" s="469">
        <f t="shared" si="337"/>
        <v>0</v>
      </c>
      <c r="AY327" s="469">
        <f t="shared" si="337"/>
        <v>0</v>
      </c>
      <c r="AZ327" s="469">
        <f t="shared" si="337"/>
        <v>0</v>
      </c>
      <c r="BA327" s="469">
        <f t="shared" si="337"/>
        <v>0</v>
      </c>
      <c r="BB327" s="300"/>
      <c r="BC327" s="300"/>
      <c r="BD327" s="300"/>
      <c r="BE327" s="300"/>
      <c r="BF327" s="300"/>
      <c r="BG327" s="300"/>
      <c r="BH327" s="300"/>
      <c r="BI327" s="300"/>
      <c r="BJ327" s="300"/>
      <c r="BK327" s="300"/>
      <c r="BL327" s="300"/>
    </row>
    <row r="328" ht="12.0" customHeight="1">
      <c r="A328" s="462"/>
      <c r="B328" s="517" t="s">
        <v>685</v>
      </c>
      <c r="C328" s="517" t="s">
        <v>687</v>
      </c>
      <c r="D328" s="516" t="s">
        <v>144</v>
      </c>
      <c r="E328" s="519"/>
      <c r="F328" s="383"/>
      <c r="G328" s="654" t="s">
        <v>688</v>
      </c>
      <c r="H328" s="518" t="s">
        <v>476</v>
      </c>
      <c r="I328" s="521">
        <v>1.0</v>
      </c>
      <c r="J328" s="516" t="s">
        <v>146</v>
      </c>
      <c r="K328" s="518" t="s">
        <v>285</v>
      </c>
      <c r="L328" s="521">
        <v>88.0</v>
      </c>
      <c r="M328" s="720">
        <v>360.5</v>
      </c>
      <c r="N328" s="524"/>
      <c r="O328" s="525"/>
      <c r="P328" s="487"/>
      <c r="Q328" s="488"/>
      <c r="R328" s="489"/>
      <c r="S328" s="490"/>
      <c r="T328" s="526"/>
      <c r="U328" s="527"/>
      <c r="V328" s="528"/>
      <c r="W328" s="494"/>
      <c r="X328" s="495"/>
      <c r="Y328" s="496"/>
      <c r="Z328" s="529"/>
      <c r="AA328" s="529"/>
      <c r="AB328" s="529"/>
      <c r="AC328" s="300"/>
      <c r="AD328" s="300"/>
      <c r="AE328" s="512" t="s">
        <v>227</v>
      </c>
      <c r="AF328" s="513">
        <f t="shared" si="316"/>
        <v>0</v>
      </c>
      <c r="AG328" s="513">
        <f t="shared" si="317"/>
        <v>0</v>
      </c>
      <c r="AH328" s="514">
        <f t="shared" si="318"/>
        <v>0</v>
      </c>
      <c r="AI328" s="503"/>
      <c r="AJ328" s="530">
        <v>3.45</v>
      </c>
      <c r="AK328" s="531">
        <f t="shared" si="320"/>
        <v>0</v>
      </c>
      <c r="AL328" s="532"/>
      <c r="AM328" s="469">
        <f t="shared" ref="AM328:BA328" si="338">$I328*N328</f>
        <v>0</v>
      </c>
      <c r="AN328" s="469">
        <f t="shared" si="338"/>
        <v>0</v>
      </c>
      <c r="AO328" s="469">
        <f t="shared" si="338"/>
        <v>0</v>
      </c>
      <c r="AP328" s="469">
        <f t="shared" si="338"/>
        <v>0</v>
      </c>
      <c r="AQ328" s="469">
        <f t="shared" si="338"/>
        <v>0</v>
      </c>
      <c r="AR328" s="469">
        <f t="shared" si="338"/>
        <v>0</v>
      </c>
      <c r="AS328" s="469">
        <f t="shared" si="338"/>
        <v>0</v>
      </c>
      <c r="AT328" s="469">
        <f t="shared" si="338"/>
        <v>0</v>
      </c>
      <c r="AU328" s="469">
        <f t="shared" si="338"/>
        <v>0</v>
      </c>
      <c r="AV328" s="469">
        <f t="shared" si="338"/>
        <v>0</v>
      </c>
      <c r="AW328" s="469">
        <f t="shared" si="338"/>
        <v>0</v>
      </c>
      <c r="AX328" s="469">
        <f t="shared" si="338"/>
        <v>0</v>
      </c>
      <c r="AY328" s="469">
        <f t="shared" si="338"/>
        <v>0</v>
      </c>
      <c r="AZ328" s="469">
        <f t="shared" si="338"/>
        <v>0</v>
      </c>
      <c r="BA328" s="469">
        <f t="shared" si="338"/>
        <v>0</v>
      </c>
      <c r="BB328" s="300"/>
      <c r="BC328" s="300"/>
      <c r="BD328" s="300"/>
      <c r="BE328" s="300"/>
      <c r="BF328" s="300"/>
      <c r="BG328" s="300"/>
      <c r="BH328" s="300"/>
      <c r="BI328" s="300"/>
      <c r="BJ328" s="300"/>
      <c r="BK328" s="300"/>
      <c r="BL328" s="300"/>
    </row>
    <row r="329" ht="1.5" customHeight="1">
      <c r="A329" s="462"/>
      <c r="B329" s="577"/>
      <c r="C329" s="651"/>
      <c r="D329" s="651"/>
      <c r="E329" s="607"/>
      <c r="F329" s="608"/>
      <c r="G329" s="708"/>
      <c r="H329" s="651"/>
      <c r="I329" s="579"/>
      <c r="J329" s="577"/>
      <c r="K329" s="651"/>
      <c r="L329" s="579"/>
      <c r="M329" s="580"/>
      <c r="N329" s="579"/>
      <c r="O329" s="579"/>
      <c r="P329" s="579"/>
      <c r="Q329" s="579"/>
      <c r="R329" s="579"/>
      <c r="S329" s="579"/>
      <c r="T329" s="579"/>
      <c r="U329" s="579"/>
      <c r="V329" s="579"/>
      <c r="W329" s="579"/>
      <c r="X329" s="579"/>
      <c r="Y329" s="410"/>
      <c r="Z329" s="529"/>
      <c r="AA329" s="529"/>
      <c r="AB329" s="529"/>
      <c r="AC329" s="300"/>
      <c r="AD329" s="300"/>
      <c r="AE329" s="461"/>
      <c r="AF329" s="582"/>
      <c r="AG329" s="582"/>
      <c r="AH329" s="610"/>
      <c r="AI329" s="503"/>
      <c r="AJ329" s="530"/>
      <c r="AK329" s="531"/>
      <c r="AL329" s="532"/>
      <c r="AM329" s="469"/>
      <c r="AN329" s="469"/>
      <c r="AO329" s="469"/>
      <c r="AP329" s="469"/>
      <c r="AQ329" s="469"/>
      <c r="AR329" s="469"/>
      <c r="AS329" s="469"/>
      <c r="AT329" s="469"/>
      <c r="AU329" s="469"/>
      <c r="AV329" s="469"/>
      <c r="AW329" s="469"/>
      <c r="AX329" s="469"/>
      <c r="AY329" s="469"/>
      <c r="AZ329" s="469"/>
      <c r="BA329" s="469"/>
      <c r="BB329" s="300"/>
      <c r="BC329" s="300"/>
      <c r="BD329" s="300"/>
      <c r="BE329" s="300"/>
      <c r="BF329" s="300"/>
      <c r="BG329" s="300"/>
      <c r="BH329" s="300"/>
      <c r="BI329" s="300"/>
      <c r="BJ329" s="300"/>
      <c r="BK329" s="300"/>
      <c r="BL329" s="300"/>
    </row>
    <row r="330" ht="24.0" hidden="1" customHeight="1">
      <c r="A330" s="655"/>
      <c r="B330" s="656"/>
      <c r="C330" s="656"/>
      <c r="D330" s="657"/>
      <c r="E330" s="658" t="s">
        <v>689</v>
      </c>
      <c r="F330" s="659"/>
      <c r="G330" s="659"/>
      <c r="H330" s="659"/>
      <c r="I330" s="660"/>
      <c r="J330" s="674" t="s">
        <v>173</v>
      </c>
      <c r="K330" s="298"/>
      <c r="L330" s="299"/>
      <c r="M330" s="675"/>
      <c r="N330" s="300"/>
      <c r="O330" s="300"/>
      <c r="P330" s="300"/>
      <c r="Q330" s="300"/>
      <c r="R330" s="300"/>
      <c r="S330" s="300"/>
      <c r="T330" s="300"/>
      <c r="U330" s="300"/>
      <c r="V330" s="300"/>
      <c r="W330" s="300"/>
      <c r="X330" s="300"/>
      <c r="Y330" s="300"/>
      <c r="Z330" s="300"/>
      <c r="AA330" s="300"/>
      <c r="AB330" s="300"/>
      <c r="AC330" s="300"/>
      <c r="AD330" s="300"/>
      <c r="AE330" s="300"/>
      <c r="AF330" s="300"/>
      <c r="AG330" s="300"/>
      <c r="AH330" s="676"/>
      <c r="AI330" s="300"/>
      <c r="AJ330" s="300"/>
      <c r="AK330" s="300"/>
      <c r="AL330" s="300"/>
      <c r="AM330" s="300"/>
      <c r="AN330" s="300"/>
      <c r="AO330" s="300"/>
      <c r="AP330" s="300"/>
      <c r="AQ330" s="300"/>
      <c r="AR330" s="300"/>
      <c r="AS330" s="300"/>
      <c r="AT330" s="300"/>
      <c r="AU330" s="300"/>
      <c r="AV330" s="300"/>
      <c r="AW330" s="300"/>
      <c r="AX330" s="300"/>
      <c r="AY330" s="300"/>
      <c r="AZ330" s="300"/>
      <c r="BA330" s="300"/>
      <c r="BB330" s="300"/>
      <c r="BC330" s="300"/>
      <c r="BD330" s="300"/>
      <c r="BE330" s="300"/>
      <c r="BF330" s="300"/>
      <c r="BG330" s="300"/>
      <c r="BH330" s="300"/>
      <c r="BI330" s="300"/>
      <c r="BJ330" s="300"/>
      <c r="BK330" s="300"/>
      <c r="BL330" s="549"/>
    </row>
    <row r="331" ht="12.75" hidden="1" customHeight="1">
      <c r="A331" s="677"/>
      <c r="B331" s="678"/>
      <c r="C331" s="378" t="s">
        <v>181</v>
      </c>
      <c r="D331" s="679" t="s">
        <v>171</v>
      </c>
      <c r="E331" s="680" t="s">
        <v>551</v>
      </c>
      <c r="F331" s="365"/>
      <c r="G331" s="723" t="s">
        <v>690</v>
      </c>
      <c r="H331" s="567"/>
      <c r="I331" s="567"/>
      <c r="J331" s="567">
        <v>10.0</v>
      </c>
      <c r="K331" s="681">
        <v>20.0</v>
      </c>
      <c r="L331" s="682">
        <v>89.0</v>
      </c>
      <c r="M331" s="683">
        <v>89.0</v>
      </c>
      <c r="N331" s="684" t="s">
        <v>552</v>
      </c>
      <c r="O331" s="299"/>
      <c r="P331" s="300"/>
      <c r="Q331" s="300"/>
      <c r="R331" s="300"/>
      <c r="S331" s="300"/>
      <c r="T331" s="300"/>
      <c r="U331" s="300"/>
      <c r="V331" s="300"/>
      <c r="W331" s="300"/>
      <c r="X331" s="300"/>
      <c r="Y331" s="300"/>
      <c r="Z331" s="300"/>
      <c r="AA331" s="300"/>
      <c r="AB331" s="300"/>
      <c r="AC331" s="300"/>
      <c r="AD331" s="300"/>
      <c r="AE331" s="300"/>
      <c r="AF331" s="300"/>
      <c r="AG331" s="300"/>
      <c r="AH331" s="676"/>
      <c r="AI331" s="300"/>
      <c r="AJ331" s="300"/>
      <c r="AK331" s="300"/>
      <c r="AL331" s="300"/>
      <c r="AM331" s="300"/>
      <c r="AN331" s="300"/>
      <c r="AO331" s="300"/>
      <c r="AP331" s="300"/>
      <c r="AQ331" s="300"/>
      <c r="AR331" s="300"/>
      <c r="AS331" s="300"/>
      <c r="AT331" s="300"/>
      <c r="AU331" s="300"/>
      <c r="AV331" s="300"/>
      <c r="AW331" s="300"/>
      <c r="AX331" s="300"/>
      <c r="AY331" s="300"/>
      <c r="AZ331" s="300"/>
      <c r="BA331" s="300"/>
      <c r="BB331" s="300"/>
      <c r="BC331" s="300"/>
      <c r="BD331" s="300"/>
      <c r="BE331" s="300"/>
      <c r="BF331" s="300"/>
      <c r="BG331" s="300"/>
      <c r="BH331" s="300"/>
      <c r="BI331" s="300"/>
      <c r="BJ331" s="300"/>
      <c r="BK331" s="300"/>
      <c r="BL331" s="685"/>
    </row>
    <row r="332" ht="12.75" hidden="1" customHeight="1">
      <c r="A332" s="677"/>
      <c r="B332" s="678"/>
      <c r="C332" s="378" t="s">
        <v>185</v>
      </c>
      <c r="D332" s="679" t="s">
        <v>171</v>
      </c>
      <c r="E332" s="680" t="s">
        <v>691</v>
      </c>
      <c r="F332" s="365"/>
      <c r="G332" s="365" t="s">
        <v>692</v>
      </c>
      <c r="H332" s="567"/>
      <c r="I332" s="567"/>
      <c r="J332" s="567">
        <v>14.0</v>
      </c>
      <c r="K332" s="681">
        <v>28.0</v>
      </c>
      <c r="L332" s="682">
        <v>200.0</v>
      </c>
      <c r="M332" s="683">
        <v>200.0</v>
      </c>
      <c r="N332" s="684" t="s">
        <v>552</v>
      </c>
      <c r="O332" s="299"/>
      <c r="P332" s="300"/>
      <c r="Q332" s="300"/>
      <c r="R332" s="300"/>
      <c r="S332" s="300"/>
      <c r="T332" s="300"/>
      <c r="U332" s="300"/>
      <c r="V332" s="300"/>
      <c r="W332" s="300"/>
      <c r="X332" s="300"/>
      <c r="Y332" s="300"/>
      <c r="Z332" s="300"/>
      <c r="AA332" s="300"/>
      <c r="AB332" s="300"/>
      <c r="AC332" s="300"/>
      <c r="AD332" s="300"/>
      <c r="AE332" s="300"/>
      <c r="AF332" s="300"/>
      <c r="AG332" s="300"/>
      <c r="AH332" s="676"/>
      <c r="AI332" s="300"/>
      <c r="AJ332" s="300"/>
      <c r="AK332" s="300"/>
      <c r="AL332" s="300"/>
      <c r="AM332" s="300"/>
      <c r="AN332" s="300"/>
      <c r="AO332" s="300"/>
      <c r="AP332" s="300"/>
      <c r="AQ332" s="300"/>
      <c r="AR332" s="300"/>
      <c r="AS332" s="300"/>
      <c r="AT332" s="300"/>
      <c r="AU332" s="300"/>
      <c r="AV332" s="300"/>
      <c r="AW332" s="300"/>
      <c r="AX332" s="300"/>
      <c r="AY332" s="300"/>
      <c r="AZ332" s="300"/>
      <c r="BA332" s="300"/>
      <c r="BB332" s="300"/>
      <c r="BC332" s="300"/>
      <c r="BD332" s="300"/>
      <c r="BE332" s="300"/>
      <c r="BF332" s="300"/>
      <c r="BG332" s="300"/>
      <c r="BH332" s="300"/>
      <c r="BI332" s="300"/>
      <c r="BJ332" s="300"/>
      <c r="BK332" s="300"/>
      <c r="BL332" s="685"/>
    </row>
    <row r="333" ht="12.0" customHeight="1">
      <c r="A333" s="462"/>
      <c r="B333" s="577"/>
      <c r="C333" s="651"/>
      <c r="D333" s="651"/>
      <c r="E333" s="607"/>
      <c r="F333" s="608"/>
      <c r="G333" s="708"/>
      <c r="H333" s="651"/>
      <c r="I333" s="579"/>
      <c r="J333" s="577"/>
      <c r="K333" s="651"/>
      <c r="L333" s="579"/>
      <c r="M333" s="580"/>
      <c r="N333" s="470" t="s">
        <v>159</v>
      </c>
      <c r="O333" s="298"/>
      <c r="P333" s="298"/>
      <c r="Q333" s="298"/>
      <c r="R333" s="298"/>
      <c r="S333" s="298"/>
      <c r="T333" s="298"/>
      <c r="U333" s="298"/>
      <c r="V333" s="298"/>
      <c r="W333" s="298"/>
      <c r="X333" s="298"/>
      <c r="Y333" s="299"/>
      <c r="Z333" s="529"/>
      <c r="AA333" s="529"/>
      <c r="AB333" s="529"/>
      <c r="AC333" s="300"/>
      <c r="AD333" s="300"/>
      <c r="AE333" s="461"/>
      <c r="AF333" s="582"/>
      <c r="AG333" s="582"/>
      <c r="AH333" s="610"/>
      <c r="AI333" s="503"/>
      <c r="AJ333" s="530"/>
      <c r="AK333" s="531"/>
      <c r="AL333" s="532"/>
      <c r="AM333" s="469"/>
      <c r="AN333" s="469"/>
      <c r="AO333" s="469"/>
      <c r="AP333" s="469"/>
      <c r="AQ333" s="469"/>
      <c r="AR333" s="469"/>
      <c r="AS333" s="469"/>
      <c r="AT333" s="469"/>
      <c r="AU333" s="469"/>
      <c r="AV333" s="469"/>
      <c r="AW333" s="469"/>
      <c r="AX333" s="469"/>
      <c r="AY333" s="469"/>
      <c r="AZ333" s="469"/>
      <c r="BA333" s="469"/>
      <c r="BB333" s="300"/>
      <c r="BC333" s="300"/>
      <c r="BD333" s="300"/>
      <c r="BE333" s="300"/>
      <c r="BF333" s="300"/>
      <c r="BG333" s="300"/>
      <c r="BH333" s="300"/>
      <c r="BI333" s="300"/>
      <c r="BJ333" s="300"/>
      <c r="BK333" s="300"/>
      <c r="BL333" s="300"/>
    </row>
    <row r="334" ht="24.75" customHeight="1">
      <c r="A334" s="462"/>
      <c r="B334" s="587" t="s">
        <v>693</v>
      </c>
      <c r="C334" s="464"/>
      <c r="D334" s="464"/>
      <c r="E334" s="464"/>
      <c r="F334" s="464"/>
      <c r="G334" s="464"/>
      <c r="H334" s="464"/>
      <c r="I334" s="464"/>
      <c r="J334" s="464"/>
      <c r="K334" s="464"/>
      <c r="L334" s="464"/>
      <c r="M334" s="465"/>
      <c r="N334" s="696" t="s">
        <v>30</v>
      </c>
      <c r="O334" s="697" t="s">
        <v>31</v>
      </c>
      <c r="P334" s="60" t="s">
        <v>32</v>
      </c>
      <c r="Q334" s="61" t="s">
        <v>33</v>
      </c>
      <c r="R334" s="62" t="s">
        <v>34</v>
      </c>
      <c r="S334" s="63" t="s">
        <v>35</v>
      </c>
      <c r="T334" s="64" t="s">
        <v>36</v>
      </c>
      <c r="U334" s="698" t="s">
        <v>136</v>
      </c>
      <c r="V334" s="699" t="s">
        <v>38</v>
      </c>
      <c r="W334" s="67" t="s">
        <v>39</v>
      </c>
      <c r="X334" s="68" t="s">
        <v>40</v>
      </c>
      <c r="Y334" s="700" t="s">
        <v>41</v>
      </c>
      <c r="Z334" s="529"/>
      <c r="AA334" s="529"/>
      <c r="AB334" s="529"/>
      <c r="AC334" s="300"/>
      <c r="AD334" s="300"/>
      <c r="AE334" s="461"/>
      <c r="AF334" s="710"/>
      <c r="AG334" s="710"/>
      <c r="AH334" s="711"/>
      <c r="AI334" s="712"/>
      <c r="AJ334" s="713"/>
      <c r="AK334" s="713"/>
      <c r="AL334" s="701"/>
      <c r="AM334" s="469"/>
      <c r="AN334" s="469"/>
      <c r="AO334" s="469"/>
      <c r="AP334" s="469"/>
      <c r="AQ334" s="469"/>
      <c r="AR334" s="469"/>
      <c r="AS334" s="469"/>
      <c r="AT334" s="469"/>
      <c r="AU334" s="469"/>
      <c r="AV334" s="469"/>
      <c r="AW334" s="469"/>
      <c r="AX334" s="469"/>
      <c r="AY334" s="469"/>
      <c r="AZ334" s="469"/>
      <c r="BA334" s="469"/>
      <c r="BB334" s="300"/>
      <c r="BC334" s="300"/>
      <c r="BD334" s="300"/>
      <c r="BE334" s="300"/>
      <c r="BF334" s="300"/>
      <c r="BG334" s="300"/>
      <c r="BH334" s="300"/>
      <c r="BI334" s="300"/>
      <c r="BJ334" s="300"/>
      <c r="BK334" s="300"/>
      <c r="BL334" s="300"/>
    </row>
    <row r="335" ht="22.5" customHeight="1">
      <c r="A335" s="462"/>
      <c r="B335" s="589" t="s">
        <v>159</v>
      </c>
      <c r="C335" s="298"/>
      <c r="D335" s="298"/>
      <c r="E335" s="298"/>
      <c r="F335" s="298"/>
      <c r="G335" s="298"/>
      <c r="H335" s="298"/>
      <c r="I335" s="298"/>
      <c r="J335" s="298"/>
      <c r="K335" s="298"/>
      <c r="L335" s="298"/>
      <c r="M335" s="299"/>
      <c r="N335" s="702" t="s">
        <v>45</v>
      </c>
      <c r="O335" s="703" t="s">
        <v>46</v>
      </c>
      <c r="P335" s="79" t="s">
        <v>47</v>
      </c>
      <c r="Q335" s="80" t="s">
        <v>48</v>
      </c>
      <c r="R335" s="81" t="s">
        <v>49</v>
      </c>
      <c r="S335" s="82" t="s">
        <v>50</v>
      </c>
      <c r="T335" s="83" t="s">
        <v>51</v>
      </c>
      <c r="U335" s="704" t="s">
        <v>621</v>
      </c>
      <c r="V335" s="705" t="s">
        <v>53</v>
      </c>
      <c r="W335" s="86" t="s">
        <v>54</v>
      </c>
      <c r="X335" s="87" t="s">
        <v>55</v>
      </c>
      <c r="Y335" s="706" t="s">
        <v>56</v>
      </c>
      <c r="Z335" s="529"/>
      <c r="AA335" s="529"/>
      <c r="AB335" s="529"/>
      <c r="AC335" s="300"/>
      <c r="AD335" s="300"/>
      <c r="AE335" s="714"/>
      <c r="AF335" s="473" t="s">
        <v>142</v>
      </c>
      <c r="AG335" s="473" t="s">
        <v>142</v>
      </c>
      <c r="AH335" s="474" t="s">
        <v>24</v>
      </c>
      <c r="AI335" s="475"/>
      <c r="AJ335" s="476" t="s">
        <v>220</v>
      </c>
      <c r="AK335" s="476" t="s">
        <v>222</v>
      </c>
      <c r="AL335" s="701"/>
      <c r="AM335" s="469"/>
      <c r="AN335" s="469"/>
      <c r="AO335" s="469"/>
      <c r="AP335" s="469"/>
      <c r="AQ335" s="469"/>
      <c r="AR335" s="469"/>
      <c r="AS335" s="469"/>
      <c r="AT335" s="469"/>
      <c r="AU335" s="469"/>
      <c r="AV335" s="469"/>
      <c r="AW335" s="469"/>
      <c r="AX335" s="469"/>
      <c r="AY335" s="469"/>
      <c r="AZ335" s="469"/>
      <c r="BA335" s="469"/>
      <c r="BB335" s="300"/>
      <c r="BC335" s="300"/>
      <c r="BD335" s="300"/>
      <c r="BE335" s="300"/>
      <c r="BF335" s="300"/>
      <c r="BG335" s="300"/>
      <c r="BH335" s="300"/>
      <c r="BI335" s="300"/>
      <c r="BJ335" s="300"/>
      <c r="BK335" s="300"/>
      <c r="BL335" s="300"/>
    </row>
    <row r="336" ht="27.75" customHeight="1">
      <c r="A336" s="462"/>
      <c r="B336" s="613"/>
      <c r="C336" s="613" t="s">
        <v>183</v>
      </c>
      <c r="D336" s="613" t="s">
        <v>144</v>
      </c>
      <c r="E336" s="724" t="s">
        <v>694</v>
      </c>
      <c r="F336" s="616"/>
      <c r="G336" s="616"/>
      <c r="H336" s="617"/>
      <c r="I336" s="618">
        <v>19.0</v>
      </c>
      <c r="J336" s="647" t="s">
        <v>151</v>
      </c>
      <c r="K336" s="619" t="s">
        <v>649</v>
      </c>
      <c r="L336" s="617"/>
      <c r="M336" s="620">
        <v>3027.36</v>
      </c>
      <c r="N336" s="621"/>
      <c r="O336" s="622"/>
      <c r="P336" s="623"/>
      <c r="Q336" s="624"/>
      <c r="R336" s="625"/>
      <c r="S336" s="626"/>
      <c r="T336" s="707"/>
      <c r="U336" s="627"/>
      <c r="V336" s="628"/>
      <c r="W336" s="629"/>
      <c r="X336" s="630"/>
      <c r="Y336" s="631"/>
      <c r="Z336" s="529"/>
      <c r="AA336" s="529"/>
      <c r="AB336" s="529"/>
      <c r="AC336" s="300"/>
      <c r="AD336" s="300"/>
      <c r="AE336" s="709"/>
      <c r="AF336" s="501">
        <f t="shared" ref="AF336:AF355" si="340">SUM(N336:Y336)</f>
        <v>0</v>
      </c>
      <c r="AG336" s="501">
        <f t="shared" ref="AG336:AG355" si="341">AF336*I336</f>
        <v>0</v>
      </c>
      <c r="AH336" s="502">
        <f t="shared" ref="AH336:AH355" si="342">SUM(N336:Y336)*M336</f>
        <v>0</v>
      </c>
      <c r="AI336" s="503"/>
      <c r="AJ336" s="531">
        <f>SUM(AJ337:AJ355)</f>
        <v>31.7</v>
      </c>
      <c r="AK336" s="531">
        <f>SUM(N336:Y336)*AJ336</f>
        <v>0</v>
      </c>
      <c r="AL336" s="532"/>
      <c r="AM336" s="469">
        <f t="shared" ref="AM336:BA336" si="339">$I336*N336</f>
        <v>0</v>
      </c>
      <c r="AN336" s="469">
        <f t="shared" si="339"/>
        <v>0</v>
      </c>
      <c r="AO336" s="469">
        <f t="shared" si="339"/>
        <v>0</v>
      </c>
      <c r="AP336" s="469">
        <f t="shared" si="339"/>
        <v>0</v>
      </c>
      <c r="AQ336" s="469">
        <f t="shared" si="339"/>
        <v>0</v>
      </c>
      <c r="AR336" s="469">
        <f t="shared" si="339"/>
        <v>0</v>
      </c>
      <c r="AS336" s="469">
        <f t="shared" si="339"/>
        <v>0</v>
      </c>
      <c r="AT336" s="469">
        <f t="shared" si="339"/>
        <v>0</v>
      </c>
      <c r="AU336" s="469">
        <f t="shared" si="339"/>
        <v>0</v>
      </c>
      <c r="AV336" s="469">
        <f t="shared" si="339"/>
        <v>0</v>
      </c>
      <c r="AW336" s="469">
        <f t="shared" si="339"/>
        <v>0</v>
      </c>
      <c r="AX336" s="469">
        <f t="shared" si="339"/>
        <v>0</v>
      </c>
      <c r="AY336" s="469">
        <f t="shared" si="339"/>
        <v>0</v>
      </c>
      <c r="AZ336" s="469">
        <f t="shared" si="339"/>
        <v>0</v>
      </c>
      <c r="BA336" s="469">
        <f t="shared" si="339"/>
        <v>0</v>
      </c>
      <c r="BB336" s="300"/>
      <c r="BC336" s="300"/>
      <c r="BD336" s="300"/>
      <c r="BE336" s="300"/>
      <c r="BF336" s="300"/>
      <c r="BG336" s="300"/>
      <c r="BH336" s="300"/>
      <c r="BI336" s="300"/>
      <c r="BJ336" s="300"/>
      <c r="BK336" s="300"/>
      <c r="BL336" s="300"/>
    </row>
    <row r="337" ht="12.0" customHeight="1">
      <c r="A337" s="462"/>
      <c r="B337" s="563" t="s">
        <v>695</v>
      </c>
      <c r="C337" s="563" t="s">
        <v>696</v>
      </c>
      <c r="D337" s="725" t="s">
        <v>144</v>
      </c>
      <c r="E337" s="564"/>
      <c r="F337" s="391"/>
      <c r="G337" s="719" t="s">
        <v>652</v>
      </c>
      <c r="H337" s="725" t="s">
        <v>232</v>
      </c>
      <c r="I337" s="524">
        <v>1.0</v>
      </c>
      <c r="J337" s="725" t="s">
        <v>151</v>
      </c>
      <c r="K337" s="725" t="s">
        <v>295</v>
      </c>
      <c r="L337" s="524">
        <v>39.0</v>
      </c>
      <c r="M337" s="720">
        <v>117.0</v>
      </c>
      <c r="N337" s="524"/>
      <c r="O337" s="525"/>
      <c r="P337" s="487"/>
      <c r="Q337" s="488"/>
      <c r="R337" s="489"/>
      <c r="S337" s="490"/>
      <c r="T337" s="526"/>
      <c r="U337" s="527"/>
      <c r="V337" s="528"/>
      <c r="W337" s="494"/>
      <c r="X337" s="495"/>
      <c r="Y337" s="496"/>
      <c r="Z337" s="529"/>
      <c r="AA337" s="529"/>
      <c r="AB337" s="529"/>
      <c r="AC337" s="300"/>
      <c r="AD337" s="300"/>
      <c r="AE337" s="709"/>
      <c r="AF337" s="726">
        <f t="shared" si="340"/>
        <v>0</v>
      </c>
      <c r="AG337" s="726">
        <f t="shared" si="341"/>
        <v>0</v>
      </c>
      <c r="AH337" s="727">
        <f t="shared" si="342"/>
        <v>0</v>
      </c>
      <c r="AI337" s="503"/>
      <c r="AJ337" s="530">
        <v>0.6</v>
      </c>
      <c r="AK337" s="531">
        <f t="shared" ref="AK337:AK355" si="344">AJ337*AG337</f>
        <v>0</v>
      </c>
      <c r="AL337" s="532"/>
      <c r="AM337" s="469">
        <f t="shared" ref="AM337:BA337" si="343">$I337*N337</f>
        <v>0</v>
      </c>
      <c r="AN337" s="469">
        <f t="shared" si="343"/>
        <v>0</v>
      </c>
      <c r="AO337" s="469">
        <f t="shared" si="343"/>
        <v>0</v>
      </c>
      <c r="AP337" s="469">
        <f t="shared" si="343"/>
        <v>0</v>
      </c>
      <c r="AQ337" s="469">
        <f t="shared" si="343"/>
        <v>0</v>
      </c>
      <c r="AR337" s="469">
        <f t="shared" si="343"/>
        <v>0</v>
      </c>
      <c r="AS337" s="469">
        <f t="shared" si="343"/>
        <v>0</v>
      </c>
      <c r="AT337" s="469">
        <f t="shared" si="343"/>
        <v>0</v>
      </c>
      <c r="AU337" s="469">
        <f t="shared" si="343"/>
        <v>0</v>
      </c>
      <c r="AV337" s="469">
        <f t="shared" si="343"/>
        <v>0</v>
      </c>
      <c r="AW337" s="469">
        <f t="shared" si="343"/>
        <v>0</v>
      </c>
      <c r="AX337" s="469">
        <f t="shared" si="343"/>
        <v>0</v>
      </c>
      <c r="AY337" s="469">
        <f t="shared" si="343"/>
        <v>0</v>
      </c>
      <c r="AZ337" s="469">
        <f t="shared" si="343"/>
        <v>0</v>
      </c>
      <c r="BA337" s="469">
        <f t="shared" si="343"/>
        <v>0</v>
      </c>
      <c r="BB337" s="300"/>
      <c r="BC337" s="300"/>
      <c r="BD337" s="300"/>
      <c r="BE337" s="300"/>
      <c r="BF337" s="300"/>
      <c r="BG337" s="300"/>
      <c r="BH337" s="300"/>
      <c r="BI337" s="300"/>
      <c r="BJ337" s="300"/>
      <c r="BK337" s="300"/>
      <c r="BL337" s="300"/>
    </row>
    <row r="338" ht="12.0" customHeight="1">
      <c r="A338" s="462"/>
      <c r="B338" s="563" t="s">
        <v>696</v>
      </c>
      <c r="C338" s="563" t="s">
        <v>697</v>
      </c>
      <c r="D338" s="725" t="s">
        <v>144</v>
      </c>
      <c r="E338" s="564"/>
      <c r="F338" s="391"/>
      <c r="G338" s="654" t="s">
        <v>654</v>
      </c>
      <c r="H338" s="725" t="s">
        <v>232</v>
      </c>
      <c r="I338" s="524">
        <v>1.0</v>
      </c>
      <c r="J338" s="725" t="s">
        <v>151</v>
      </c>
      <c r="K338" s="725" t="s">
        <v>259</v>
      </c>
      <c r="L338" s="524">
        <v>42.0</v>
      </c>
      <c r="M338" s="720">
        <v>126.0</v>
      </c>
      <c r="N338" s="524"/>
      <c r="O338" s="525"/>
      <c r="P338" s="487"/>
      <c r="Q338" s="488"/>
      <c r="R338" s="489"/>
      <c r="S338" s="490"/>
      <c r="T338" s="526"/>
      <c r="U338" s="527"/>
      <c r="V338" s="528"/>
      <c r="W338" s="494"/>
      <c r="X338" s="495"/>
      <c r="Y338" s="496"/>
      <c r="Z338" s="529"/>
      <c r="AA338" s="529"/>
      <c r="AB338" s="529"/>
      <c r="AC338" s="722"/>
      <c r="AD338" s="722"/>
      <c r="AE338" s="709"/>
      <c r="AF338" s="726">
        <f t="shared" si="340"/>
        <v>0</v>
      </c>
      <c r="AG338" s="726">
        <f t="shared" si="341"/>
        <v>0</v>
      </c>
      <c r="AH338" s="727">
        <f t="shared" si="342"/>
        <v>0</v>
      </c>
      <c r="AI338" s="503"/>
      <c r="AJ338" s="530">
        <v>0.8</v>
      </c>
      <c r="AK338" s="531">
        <f t="shared" si="344"/>
        <v>0</v>
      </c>
      <c r="AL338" s="532"/>
      <c r="AM338" s="469">
        <f t="shared" ref="AM338:BA338" si="345">$I338*N338</f>
        <v>0</v>
      </c>
      <c r="AN338" s="469">
        <f t="shared" si="345"/>
        <v>0</v>
      </c>
      <c r="AO338" s="469">
        <f t="shared" si="345"/>
        <v>0</v>
      </c>
      <c r="AP338" s="469">
        <f t="shared" si="345"/>
        <v>0</v>
      </c>
      <c r="AQ338" s="469">
        <f t="shared" si="345"/>
        <v>0</v>
      </c>
      <c r="AR338" s="469">
        <f t="shared" si="345"/>
        <v>0</v>
      </c>
      <c r="AS338" s="469">
        <f t="shared" si="345"/>
        <v>0</v>
      </c>
      <c r="AT338" s="469">
        <f t="shared" si="345"/>
        <v>0</v>
      </c>
      <c r="AU338" s="469">
        <f t="shared" si="345"/>
        <v>0</v>
      </c>
      <c r="AV338" s="469">
        <f t="shared" si="345"/>
        <v>0</v>
      </c>
      <c r="AW338" s="469">
        <f t="shared" si="345"/>
        <v>0</v>
      </c>
      <c r="AX338" s="469">
        <f t="shared" si="345"/>
        <v>0</v>
      </c>
      <c r="AY338" s="469">
        <f t="shared" si="345"/>
        <v>0</v>
      </c>
      <c r="AZ338" s="469">
        <f t="shared" si="345"/>
        <v>0</v>
      </c>
      <c r="BA338" s="469">
        <f t="shared" si="345"/>
        <v>0</v>
      </c>
      <c r="BB338" s="300"/>
      <c r="BC338" s="300"/>
      <c r="BD338" s="300"/>
      <c r="BE338" s="300"/>
      <c r="BF338" s="300"/>
      <c r="BG338" s="300"/>
      <c r="BH338" s="300"/>
      <c r="BI338" s="300"/>
      <c r="BJ338" s="300"/>
      <c r="BK338" s="300"/>
      <c r="BL338" s="300"/>
    </row>
    <row r="339" ht="12.0" customHeight="1">
      <c r="A339" s="462"/>
      <c r="B339" s="563" t="s">
        <v>697</v>
      </c>
      <c r="C339" s="563" t="s">
        <v>698</v>
      </c>
      <c r="D339" s="725" t="s">
        <v>144</v>
      </c>
      <c r="E339" s="564"/>
      <c r="F339" s="391"/>
      <c r="G339" s="654" t="s">
        <v>656</v>
      </c>
      <c r="H339" s="725" t="s">
        <v>232</v>
      </c>
      <c r="I339" s="524">
        <v>1.0</v>
      </c>
      <c r="J339" s="725" t="s">
        <v>151</v>
      </c>
      <c r="K339" s="725" t="s">
        <v>259</v>
      </c>
      <c r="L339" s="524">
        <v>44.0</v>
      </c>
      <c r="M339" s="720">
        <v>126.0</v>
      </c>
      <c r="N339" s="524"/>
      <c r="O339" s="525"/>
      <c r="P339" s="487"/>
      <c r="Q339" s="488"/>
      <c r="R339" s="489"/>
      <c r="S339" s="490"/>
      <c r="T339" s="526"/>
      <c r="U339" s="527"/>
      <c r="V339" s="528"/>
      <c r="W339" s="494"/>
      <c r="X339" s="495"/>
      <c r="Y339" s="496"/>
      <c r="Z339" s="529"/>
      <c r="AA339" s="529"/>
      <c r="AB339" s="529"/>
      <c r="AC339" s="300"/>
      <c r="AD339" s="300"/>
      <c r="AE339" s="709"/>
      <c r="AF339" s="726">
        <f t="shared" si="340"/>
        <v>0</v>
      </c>
      <c r="AG339" s="726">
        <f t="shared" si="341"/>
        <v>0</v>
      </c>
      <c r="AH339" s="727">
        <f t="shared" si="342"/>
        <v>0</v>
      </c>
      <c r="AI339" s="503"/>
      <c r="AJ339" s="530">
        <v>0.9</v>
      </c>
      <c r="AK339" s="531">
        <f t="shared" si="344"/>
        <v>0</v>
      </c>
      <c r="AL339" s="532"/>
      <c r="AM339" s="469">
        <f t="shared" ref="AM339:BA339" si="346">$I339*N339</f>
        <v>0</v>
      </c>
      <c r="AN339" s="469">
        <f t="shared" si="346"/>
        <v>0</v>
      </c>
      <c r="AO339" s="469">
        <f t="shared" si="346"/>
        <v>0</v>
      </c>
      <c r="AP339" s="469">
        <f t="shared" si="346"/>
        <v>0</v>
      </c>
      <c r="AQ339" s="469">
        <f t="shared" si="346"/>
        <v>0</v>
      </c>
      <c r="AR339" s="469">
        <f t="shared" si="346"/>
        <v>0</v>
      </c>
      <c r="AS339" s="469">
        <f t="shared" si="346"/>
        <v>0</v>
      </c>
      <c r="AT339" s="469">
        <f t="shared" si="346"/>
        <v>0</v>
      </c>
      <c r="AU339" s="469">
        <f t="shared" si="346"/>
        <v>0</v>
      </c>
      <c r="AV339" s="469">
        <f t="shared" si="346"/>
        <v>0</v>
      </c>
      <c r="AW339" s="469">
        <f t="shared" si="346"/>
        <v>0</v>
      </c>
      <c r="AX339" s="469">
        <f t="shared" si="346"/>
        <v>0</v>
      </c>
      <c r="AY339" s="469">
        <f t="shared" si="346"/>
        <v>0</v>
      </c>
      <c r="AZ339" s="469">
        <f t="shared" si="346"/>
        <v>0</v>
      </c>
      <c r="BA339" s="469">
        <f t="shared" si="346"/>
        <v>0</v>
      </c>
      <c r="BB339" s="300"/>
      <c r="BC339" s="300"/>
      <c r="BD339" s="300"/>
      <c r="BE339" s="300"/>
      <c r="BF339" s="300"/>
      <c r="BG339" s="300"/>
      <c r="BH339" s="300"/>
      <c r="BI339" s="300"/>
      <c r="BJ339" s="300"/>
      <c r="BK339" s="300"/>
      <c r="BL339" s="300"/>
    </row>
    <row r="340" ht="12.0" customHeight="1">
      <c r="A340" s="462"/>
      <c r="B340" s="563" t="s">
        <v>698</v>
      </c>
      <c r="C340" s="563" t="s">
        <v>699</v>
      </c>
      <c r="D340" s="725" t="s">
        <v>144</v>
      </c>
      <c r="E340" s="564"/>
      <c r="F340" s="391"/>
      <c r="G340" s="654" t="s">
        <v>658</v>
      </c>
      <c r="H340" s="725" t="s">
        <v>232</v>
      </c>
      <c r="I340" s="524">
        <v>1.0</v>
      </c>
      <c r="J340" s="725" t="s">
        <v>151</v>
      </c>
      <c r="K340" s="725" t="s">
        <v>285</v>
      </c>
      <c r="L340" s="524">
        <v>46.0</v>
      </c>
      <c r="M340" s="720">
        <v>124.2</v>
      </c>
      <c r="N340" s="524"/>
      <c r="O340" s="525"/>
      <c r="P340" s="487"/>
      <c r="Q340" s="488"/>
      <c r="R340" s="489"/>
      <c r="S340" s="490"/>
      <c r="T340" s="526"/>
      <c r="U340" s="527"/>
      <c r="V340" s="528"/>
      <c r="W340" s="494"/>
      <c r="X340" s="495"/>
      <c r="Y340" s="496"/>
      <c r="Z340" s="529"/>
      <c r="AA340" s="529"/>
      <c r="AB340" s="529"/>
      <c r="AC340" s="300"/>
      <c r="AD340" s="300"/>
      <c r="AE340" s="709"/>
      <c r="AF340" s="726">
        <f t="shared" si="340"/>
        <v>0</v>
      </c>
      <c r="AG340" s="726">
        <f t="shared" si="341"/>
        <v>0</v>
      </c>
      <c r="AH340" s="727">
        <f t="shared" si="342"/>
        <v>0</v>
      </c>
      <c r="AI340" s="503"/>
      <c r="AJ340" s="530">
        <v>1.0</v>
      </c>
      <c r="AK340" s="531">
        <f t="shared" si="344"/>
        <v>0</v>
      </c>
      <c r="AL340" s="532"/>
      <c r="AM340" s="469">
        <f t="shared" ref="AM340:BA340" si="347">$I340*N340</f>
        <v>0</v>
      </c>
      <c r="AN340" s="469">
        <f t="shared" si="347"/>
        <v>0</v>
      </c>
      <c r="AO340" s="469">
        <f t="shared" si="347"/>
        <v>0</v>
      </c>
      <c r="AP340" s="469">
        <f t="shared" si="347"/>
        <v>0</v>
      </c>
      <c r="AQ340" s="469">
        <f t="shared" si="347"/>
        <v>0</v>
      </c>
      <c r="AR340" s="469">
        <f t="shared" si="347"/>
        <v>0</v>
      </c>
      <c r="AS340" s="469">
        <f t="shared" si="347"/>
        <v>0</v>
      </c>
      <c r="AT340" s="469">
        <f t="shared" si="347"/>
        <v>0</v>
      </c>
      <c r="AU340" s="469">
        <f t="shared" si="347"/>
        <v>0</v>
      </c>
      <c r="AV340" s="469">
        <f t="shared" si="347"/>
        <v>0</v>
      </c>
      <c r="AW340" s="469">
        <f t="shared" si="347"/>
        <v>0</v>
      </c>
      <c r="AX340" s="469">
        <f t="shared" si="347"/>
        <v>0</v>
      </c>
      <c r="AY340" s="469">
        <f t="shared" si="347"/>
        <v>0</v>
      </c>
      <c r="AZ340" s="469">
        <f t="shared" si="347"/>
        <v>0</v>
      </c>
      <c r="BA340" s="469">
        <f t="shared" si="347"/>
        <v>0</v>
      </c>
      <c r="BB340" s="300"/>
      <c r="BC340" s="300"/>
      <c r="BD340" s="300"/>
      <c r="BE340" s="300"/>
      <c r="BF340" s="300"/>
      <c r="BG340" s="300"/>
      <c r="BH340" s="300"/>
      <c r="BI340" s="300"/>
      <c r="BJ340" s="300"/>
      <c r="BK340" s="300"/>
      <c r="BL340" s="300"/>
    </row>
    <row r="341" ht="12.0" customHeight="1">
      <c r="A341" s="462"/>
      <c r="B341" s="563" t="s">
        <v>699</v>
      </c>
      <c r="C341" s="563" t="s">
        <v>700</v>
      </c>
      <c r="D341" s="725" t="s">
        <v>144</v>
      </c>
      <c r="E341" s="564"/>
      <c r="F341" s="391"/>
      <c r="G341" s="654" t="s">
        <v>660</v>
      </c>
      <c r="H341" s="725" t="s">
        <v>232</v>
      </c>
      <c r="I341" s="524">
        <v>1.0</v>
      </c>
      <c r="J341" s="725" t="s">
        <v>151</v>
      </c>
      <c r="K341" s="725" t="s">
        <v>488</v>
      </c>
      <c r="L341" s="524">
        <v>51.0</v>
      </c>
      <c r="M341" s="720">
        <v>149.247</v>
      </c>
      <c r="N341" s="524"/>
      <c r="O341" s="525"/>
      <c r="P341" s="487"/>
      <c r="Q341" s="488"/>
      <c r="R341" s="489"/>
      <c r="S341" s="490"/>
      <c r="T341" s="526"/>
      <c r="U341" s="527"/>
      <c r="V341" s="528"/>
      <c r="W341" s="494"/>
      <c r="X341" s="495"/>
      <c r="Y341" s="496"/>
      <c r="Z341" s="529"/>
      <c r="AA341" s="529"/>
      <c r="AB341" s="529"/>
      <c r="AC341" s="300"/>
      <c r="AD341" s="300"/>
      <c r="AE341" s="709"/>
      <c r="AF341" s="726">
        <f t="shared" si="340"/>
        <v>0</v>
      </c>
      <c r="AG341" s="726">
        <f t="shared" si="341"/>
        <v>0</v>
      </c>
      <c r="AH341" s="727">
        <f t="shared" si="342"/>
        <v>0</v>
      </c>
      <c r="AI341" s="503"/>
      <c r="AJ341" s="530">
        <v>1.15</v>
      </c>
      <c r="AK341" s="531">
        <f t="shared" si="344"/>
        <v>0</v>
      </c>
      <c r="AL341" s="532"/>
      <c r="AM341" s="469">
        <f t="shared" ref="AM341:BA341" si="348">$I341*N341</f>
        <v>0</v>
      </c>
      <c r="AN341" s="469">
        <f t="shared" si="348"/>
        <v>0</v>
      </c>
      <c r="AO341" s="469">
        <f t="shared" si="348"/>
        <v>0</v>
      </c>
      <c r="AP341" s="469">
        <f t="shared" si="348"/>
        <v>0</v>
      </c>
      <c r="AQ341" s="469">
        <f t="shared" si="348"/>
        <v>0</v>
      </c>
      <c r="AR341" s="469">
        <f t="shared" si="348"/>
        <v>0</v>
      </c>
      <c r="AS341" s="469">
        <f t="shared" si="348"/>
        <v>0</v>
      </c>
      <c r="AT341" s="469">
        <f t="shared" si="348"/>
        <v>0</v>
      </c>
      <c r="AU341" s="469">
        <f t="shared" si="348"/>
        <v>0</v>
      </c>
      <c r="AV341" s="469">
        <f t="shared" si="348"/>
        <v>0</v>
      </c>
      <c r="AW341" s="469">
        <f t="shared" si="348"/>
        <v>0</v>
      </c>
      <c r="AX341" s="469">
        <f t="shared" si="348"/>
        <v>0</v>
      </c>
      <c r="AY341" s="469">
        <f t="shared" si="348"/>
        <v>0</v>
      </c>
      <c r="AZ341" s="469">
        <f t="shared" si="348"/>
        <v>0</v>
      </c>
      <c r="BA341" s="469">
        <f t="shared" si="348"/>
        <v>0</v>
      </c>
      <c r="BB341" s="300"/>
      <c r="BC341" s="300"/>
      <c r="BD341" s="300"/>
      <c r="BE341" s="300"/>
      <c r="BF341" s="300"/>
      <c r="BG341" s="300"/>
      <c r="BH341" s="300"/>
      <c r="BI341" s="300"/>
      <c r="BJ341" s="300"/>
      <c r="BK341" s="300"/>
      <c r="BL341" s="300"/>
    </row>
    <row r="342" ht="12.0" customHeight="1">
      <c r="A342" s="462"/>
      <c r="B342" s="563" t="s">
        <v>700</v>
      </c>
      <c r="C342" s="563" t="s">
        <v>701</v>
      </c>
      <c r="D342" s="725" t="s">
        <v>144</v>
      </c>
      <c r="E342" s="564"/>
      <c r="F342" s="391"/>
      <c r="G342" s="654" t="s">
        <v>662</v>
      </c>
      <c r="H342" s="725" t="s">
        <v>232</v>
      </c>
      <c r="I342" s="524">
        <v>1.0</v>
      </c>
      <c r="J342" s="725" t="s">
        <v>151</v>
      </c>
      <c r="K342" s="725" t="s">
        <v>285</v>
      </c>
      <c r="L342" s="524">
        <v>49.0</v>
      </c>
      <c r="M342" s="720">
        <v>147.393</v>
      </c>
      <c r="N342" s="524"/>
      <c r="O342" s="525"/>
      <c r="P342" s="487"/>
      <c r="Q342" s="488"/>
      <c r="R342" s="489"/>
      <c r="S342" s="490"/>
      <c r="T342" s="526"/>
      <c r="U342" s="527"/>
      <c r="V342" s="528"/>
      <c r="W342" s="494"/>
      <c r="X342" s="495"/>
      <c r="Y342" s="496"/>
      <c r="Z342" s="529"/>
      <c r="AA342" s="529"/>
      <c r="AB342" s="529"/>
      <c r="AC342" s="300"/>
      <c r="AD342" s="300"/>
      <c r="AE342" s="709"/>
      <c r="AF342" s="726">
        <f t="shared" si="340"/>
        <v>0</v>
      </c>
      <c r="AG342" s="726">
        <f t="shared" si="341"/>
        <v>0</v>
      </c>
      <c r="AH342" s="727">
        <f t="shared" si="342"/>
        <v>0</v>
      </c>
      <c r="AI342" s="503"/>
      <c r="AJ342" s="530">
        <v>1.25</v>
      </c>
      <c r="AK342" s="531">
        <f t="shared" si="344"/>
        <v>0</v>
      </c>
      <c r="AL342" s="532"/>
      <c r="AM342" s="469">
        <f t="shared" ref="AM342:BA342" si="349">$I342*N342</f>
        <v>0</v>
      </c>
      <c r="AN342" s="469">
        <f t="shared" si="349"/>
        <v>0</v>
      </c>
      <c r="AO342" s="469">
        <f t="shared" si="349"/>
        <v>0</v>
      </c>
      <c r="AP342" s="469">
        <f t="shared" si="349"/>
        <v>0</v>
      </c>
      <c r="AQ342" s="469">
        <f t="shared" si="349"/>
        <v>0</v>
      </c>
      <c r="AR342" s="469">
        <f t="shared" si="349"/>
        <v>0</v>
      </c>
      <c r="AS342" s="469">
        <f t="shared" si="349"/>
        <v>0</v>
      </c>
      <c r="AT342" s="469">
        <f t="shared" si="349"/>
        <v>0</v>
      </c>
      <c r="AU342" s="469">
        <f t="shared" si="349"/>
        <v>0</v>
      </c>
      <c r="AV342" s="469">
        <f t="shared" si="349"/>
        <v>0</v>
      </c>
      <c r="AW342" s="469">
        <f t="shared" si="349"/>
        <v>0</v>
      </c>
      <c r="AX342" s="469">
        <f t="shared" si="349"/>
        <v>0</v>
      </c>
      <c r="AY342" s="469">
        <f t="shared" si="349"/>
        <v>0</v>
      </c>
      <c r="AZ342" s="469">
        <f t="shared" si="349"/>
        <v>0</v>
      </c>
      <c r="BA342" s="469">
        <f t="shared" si="349"/>
        <v>0</v>
      </c>
      <c r="BB342" s="300"/>
      <c r="BC342" s="300"/>
      <c r="BD342" s="300"/>
      <c r="BE342" s="300"/>
      <c r="BF342" s="300"/>
      <c r="BG342" s="300"/>
      <c r="BH342" s="300"/>
      <c r="BI342" s="300"/>
      <c r="BJ342" s="300"/>
      <c r="BK342" s="300"/>
      <c r="BL342" s="300"/>
    </row>
    <row r="343" ht="12.0" customHeight="1">
      <c r="A343" s="462"/>
      <c r="B343" s="563" t="s">
        <v>701</v>
      </c>
      <c r="C343" s="563" t="s">
        <v>702</v>
      </c>
      <c r="D343" s="725" t="s">
        <v>144</v>
      </c>
      <c r="E343" s="564"/>
      <c r="F343" s="391"/>
      <c r="G343" s="654" t="s">
        <v>664</v>
      </c>
      <c r="H343" s="725" t="s">
        <v>251</v>
      </c>
      <c r="I343" s="524">
        <v>1.0</v>
      </c>
      <c r="J343" s="725" t="s">
        <v>151</v>
      </c>
      <c r="K343" s="725" t="s">
        <v>488</v>
      </c>
      <c r="L343" s="524">
        <v>52.0</v>
      </c>
      <c r="M343" s="720">
        <v>147.393</v>
      </c>
      <c r="N343" s="524"/>
      <c r="O343" s="525"/>
      <c r="P343" s="487"/>
      <c r="Q343" s="488"/>
      <c r="R343" s="489"/>
      <c r="S343" s="490"/>
      <c r="T343" s="526"/>
      <c r="U343" s="527"/>
      <c r="V343" s="528"/>
      <c r="W343" s="494"/>
      <c r="X343" s="495"/>
      <c r="Y343" s="496"/>
      <c r="Z343" s="529"/>
      <c r="AA343" s="529"/>
      <c r="AB343" s="529"/>
      <c r="AC343" s="300"/>
      <c r="AD343" s="300"/>
      <c r="AE343" s="709"/>
      <c r="AF343" s="726">
        <f t="shared" si="340"/>
        <v>0</v>
      </c>
      <c r="AG343" s="726">
        <f t="shared" si="341"/>
        <v>0</v>
      </c>
      <c r="AH343" s="727">
        <f t="shared" si="342"/>
        <v>0</v>
      </c>
      <c r="AI343" s="503"/>
      <c r="AJ343" s="530">
        <v>1.25</v>
      </c>
      <c r="AK343" s="531">
        <f t="shared" si="344"/>
        <v>0</v>
      </c>
      <c r="AL343" s="532"/>
      <c r="AM343" s="469">
        <f t="shared" ref="AM343:BA343" si="350">$I343*N343</f>
        <v>0</v>
      </c>
      <c r="AN343" s="469">
        <f t="shared" si="350"/>
        <v>0</v>
      </c>
      <c r="AO343" s="469">
        <f t="shared" si="350"/>
        <v>0</v>
      </c>
      <c r="AP343" s="469">
        <f t="shared" si="350"/>
        <v>0</v>
      </c>
      <c r="AQ343" s="469">
        <f t="shared" si="350"/>
        <v>0</v>
      </c>
      <c r="AR343" s="469">
        <f t="shared" si="350"/>
        <v>0</v>
      </c>
      <c r="AS343" s="469">
        <f t="shared" si="350"/>
        <v>0</v>
      </c>
      <c r="AT343" s="469">
        <f t="shared" si="350"/>
        <v>0</v>
      </c>
      <c r="AU343" s="469">
        <f t="shared" si="350"/>
        <v>0</v>
      </c>
      <c r="AV343" s="469">
        <f t="shared" si="350"/>
        <v>0</v>
      </c>
      <c r="AW343" s="469">
        <f t="shared" si="350"/>
        <v>0</v>
      </c>
      <c r="AX343" s="469">
        <f t="shared" si="350"/>
        <v>0</v>
      </c>
      <c r="AY343" s="469">
        <f t="shared" si="350"/>
        <v>0</v>
      </c>
      <c r="AZ343" s="469">
        <f t="shared" si="350"/>
        <v>0</v>
      </c>
      <c r="BA343" s="469">
        <f t="shared" si="350"/>
        <v>0</v>
      </c>
      <c r="BB343" s="300"/>
      <c r="BC343" s="300"/>
      <c r="BD343" s="300"/>
      <c r="BE343" s="300"/>
      <c r="BF343" s="300"/>
      <c r="BG343" s="300"/>
      <c r="BH343" s="300"/>
      <c r="BI343" s="300"/>
      <c r="BJ343" s="300"/>
      <c r="BK343" s="300"/>
      <c r="BL343" s="300"/>
    </row>
    <row r="344" ht="12.0" customHeight="1">
      <c r="A344" s="462"/>
      <c r="B344" s="563" t="s">
        <v>702</v>
      </c>
      <c r="C344" s="563" t="s">
        <v>703</v>
      </c>
      <c r="D344" s="725" t="s">
        <v>144</v>
      </c>
      <c r="E344" s="564"/>
      <c r="F344" s="391"/>
      <c r="G344" s="654" t="s">
        <v>666</v>
      </c>
      <c r="H344" s="725" t="s">
        <v>251</v>
      </c>
      <c r="I344" s="524">
        <v>1.0</v>
      </c>
      <c r="J344" s="725" t="s">
        <v>151</v>
      </c>
      <c r="K344" s="725" t="s">
        <v>285</v>
      </c>
      <c r="L344" s="524">
        <v>55.0</v>
      </c>
      <c r="M344" s="720">
        <v>147.393</v>
      </c>
      <c r="N344" s="524"/>
      <c r="O344" s="525"/>
      <c r="P344" s="487"/>
      <c r="Q344" s="488"/>
      <c r="R344" s="489"/>
      <c r="S344" s="490"/>
      <c r="T344" s="526"/>
      <c r="U344" s="527"/>
      <c r="V344" s="528"/>
      <c r="W344" s="494"/>
      <c r="X344" s="495"/>
      <c r="Y344" s="496"/>
      <c r="Z344" s="529"/>
      <c r="AA344" s="529"/>
      <c r="AB344" s="529"/>
      <c r="AC344" s="300"/>
      <c r="AD344" s="300"/>
      <c r="AE344" s="709"/>
      <c r="AF344" s="726">
        <f t="shared" si="340"/>
        <v>0</v>
      </c>
      <c r="AG344" s="726">
        <f t="shared" si="341"/>
        <v>0</v>
      </c>
      <c r="AH344" s="727">
        <f t="shared" si="342"/>
        <v>0</v>
      </c>
      <c r="AI344" s="503"/>
      <c r="AJ344" s="530">
        <v>1.25</v>
      </c>
      <c r="AK344" s="531">
        <f t="shared" si="344"/>
        <v>0</v>
      </c>
      <c r="AL344" s="532"/>
      <c r="AM344" s="469">
        <f t="shared" ref="AM344:BA344" si="351">$I344*N344</f>
        <v>0</v>
      </c>
      <c r="AN344" s="469">
        <f t="shared" si="351"/>
        <v>0</v>
      </c>
      <c r="AO344" s="469">
        <f t="shared" si="351"/>
        <v>0</v>
      </c>
      <c r="AP344" s="469">
        <f t="shared" si="351"/>
        <v>0</v>
      </c>
      <c r="AQ344" s="469">
        <f t="shared" si="351"/>
        <v>0</v>
      </c>
      <c r="AR344" s="469">
        <f t="shared" si="351"/>
        <v>0</v>
      </c>
      <c r="AS344" s="469">
        <f t="shared" si="351"/>
        <v>0</v>
      </c>
      <c r="AT344" s="469">
        <f t="shared" si="351"/>
        <v>0</v>
      </c>
      <c r="AU344" s="469">
        <f t="shared" si="351"/>
        <v>0</v>
      </c>
      <c r="AV344" s="469">
        <f t="shared" si="351"/>
        <v>0</v>
      </c>
      <c r="AW344" s="469">
        <f t="shared" si="351"/>
        <v>0</v>
      </c>
      <c r="AX344" s="469">
        <f t="shared" si="351"/>
        <v>0</v>
      </c>
      <c r="AY344" s="469">
        <f t="shared" si="351"/>
        <v>0</v>
      </c>
      <c r="AZ344" s="469">
        <f t="shared" si="351"/>
        <v>0</v>
      </c>
      <c r="BA344" s="469">
        <f t="shared" si="351"/>
        <v>0</v>
      </c>
      <c r="BB344" s="300"/>
      <c r="BC344" s="300"/>
      <c r="BD344" s="300"/>
      <c r="BE344" s="300"/>
      <c r="BF344" s="300"/>
      <c r="BG344" s="300"/>
      <c r="BH344" s="300"/>
      <c r="BI344" s="300"/>
      <c r="BJ344" s="300"/>
      <c r="BK344" s="300"/>
      <c r="BL344" s="300"/>
    </row>
    <row r="345" ht="12.0" customHeight="1">
      <c r="A345" s="462"/>
      <c r="B345" s="563" t="s">
        <v>703</v>
      </c>
      <c r="C345" s="563" t="s">
        <v>704</v>
      </c>
      <c r="D345" s="725" t="s">
        <v>144</v>
      </c>
      <c r="E345" s="564"/>
      <c r="F345" s="391"/>
      <c r="G345" s="654" t="s">
        <v>668</v>
      </c>
      <c r="H345" s="725" t="s">
        <v>251</v>
      </c>
      <c r="I345" s="524">
        <v>1.0</v>
      </c>
      <c r="J345" s="725" t="s">
        <v>151</v>
      </c>
      <c r="K345" s="725" t="s">
        <v>285</v>
      </c>
      <c r="L345" s="524">
        <v>57.0</v>
      </c>
      <c r="M345" s="720">
        <v>147.393</v>
      </c>
      <c r="N345" s="524"/>
      <c r="O345" s="525"/>
      <c r="P345" s="487"/>
      <c r="Q345" s="488"/>
      <c r="R345" s="489"/>
      <c r="S345" s="490"/>
      <c r="T345" s="526"/>
      <c r="U345" s="527"/>
      <c r="V345" s="528"/>
      <c r="W345" s="494"/>
      <c r="X345" s="495"/>
      <c r="Y345" s="496"/>
      <c r="Z345" s="529"/>
      <c r="AA345" s="529"/>
      <c r="AB345" s="529"/>
      <c r="AC345" s="300"/>
      <c r="AD345" s="300"/>
      <c r="AE345" s="709"/>
      <c r="AF345" s="726">
        <f t="shared" si="340"/>
        <v>0</v>
      </c>
      <c r="AG345" s="726">
        <f t="shared" si="341"/>
        <v>0</v>
      </c>
      <c r="AH345" s="727">
        <f t="shared" si="342"/>
        <v>0</v>
      </c>
      <c r="AI345" s="503"/>
      <c r="AJ345" s="530">
        <v>1.25</v>
      </c>
      <c r="AK345" s="531">
        <f t="shared" si="344"/>
        <v>0</v>
      </c>
      <c r="AL345" s="532"/>
      <c r="AM345" s="469">
        <f t="shared" ref="AM345:BA345" si="352">$I345*N345</f>
        <v>0</v>
      </c>
      <c r="AN345" s="469">
        <f t="shared" si="352"/>
        <v>0</v>
      </c>
      <c r="AO345" s="469">
        <f t="shared" si="352"/>
        <v>0</v>
      </c>
      <c r="AP345" s="469">
        <f t="shared" si="352"/>
        <v>0</v>
      </c>
      <c r="AQ345" s="469">
        <f t="shared" si="352"/>
        <v>0</v>
      </c>
      <c r="AR345" s="469">
        <f t="shared" si="352"/>
        <v>0</v>
      </c>
      <c r="AS345" s="469">
        <f t="shared" si="352"/>
        <v>0</v>
      </c>
      <c r="AT345" s="469">
        <f t="shared" si="352"/>
        <v>0</v>
      </c>
      <c r="AU345" s="469">
        <f t="shared" si="352"/>
        <v>0</v>
      </c>
      <c r="AV345" s="469">
        <f t="shared" si="352"/>
        <v>0</v>
      </c>
      <c r="AW345" s="469">
        <f t="shared" si="352"/>
        <v>0</v>
      </c>
      <c r="AX345" s="469">
        <f t="shared" si="352"/>
        <v>0</v>
      </c>
      <c r="AY345" s="469">
        <f t="shared" si="352"/>
        <v>0</v>
      </c>
      <c r="AZ345" s="469">
        <f t="shared" si="352"/>
        <v>0</v>
      </c>
      <c r="BA345" s="469">
        <f t="shared" si="352"/>
        <v>0</v>
      </c>
      <c r="BB345" s="300"/>
      <c r="BC345" s="300"/>
      <c r="BD345" s="300"/>
      <c r="BE345" s="300"/>
      <c r="BF345" s="300"/>
      <c r="BG345" s="300"/>
      <c r="BH345" s="300"/>
      <c r="BI345" s="300"/>
      <c r="BJ345" s="300"/>
      <c r="BK345" s="300"/>
      <c r="BL345" s="300"/>
    </row>
    <row r="346" ht="12.0" customHeight="1">
      <c r="A346" s="462"/>
      <c r="B346" s="563" t="s">
        <v>704</v>
      </c>
      <c r="C346" s="563" t="s">
        <v>705</v>
      </c>
      <c r="D346" s="725" t="s">
        <v>144</v>
      </c>
      <c r="E346" s="564"/>
      <c r="F346" s="391"/>
      <c r="G346" s="654" t="s">
        <v>670</v>
      </c>
      <c r="H346" s="725" t="s">
        <v>251</v>
      </c>
      <c r="I346" s="524">
        <v>1.0</v>
      </c>
      <c r="J346" s="725" t="s">
        <v>151</v>
      </c>
      <c r="K346" s="725" t="s">
        <v>488</v>
      </c>
      <c r="L346" s="524">
        <v>57.0</v>
      </c>
      <c r="M346" s="720">
        <v>147.393</v>
      </c>
      <c r="N346" s="524"/>
      <c r="O346" s="525"/>
      <c r="P346" s="487"/>
      <c r="Q346" s="488"/>
      <c r="R346" s="489"/>
      <c r="S346" s="490"/>
      <c r="T346" s="526"/>
      <c r="U346" s="527"/>
      <c r="V346" s="528"/>
      <c r="W346" s="494"/>
      <c r="X346" s="495"/>
      <c r="Y346" s="496"/>
      <c r="Z346" s="529"/>
      <c r="AA346" s="529"/>
      <c r="AB346" s="529"/>
      <c r="AC346" s="300"/>
      <c r="AD346" s="300"/>
      <c r="AE346" s="709"/>
      <c r="AF346" s="726">
        <f t="shared" si="340"/>
        <v>0</v>
      </c>
      <c r="AG346" s="726">
        <f t="shared" si="341"/>
        <v>0</v>
      </c>
      <c r="AH346" s="727">
        <f t="shared" si="342"/>
        <v>0</v>
      </c>
      <c r="AI346" s="503"/>
      <c r="AJ346" s="530">
        <v>1.4</v>
      </c>
      <c r="AK346" s="531">
        <f t="shared" si="344"/>
        <v>0</v>
      </c>
      <c r="AL346" s="532"/>
      <c r="AM346" s="469">
        <f t="shared" ref="AM346:BA346" si="353">$I346*N346</f>
        <v>0</v>
      </c>
      <c r="AN346" s="469">
        <f t="shared" si="353"/>
        <v>0</v>
      </c>
      <c r="AO346" s="469">
        <f t="shared" si="353"/>
        <v>0</v>
      </c>
      <c r="AP346" s="469">
        <f t="shared" si="353"/>
        <v>0</v>
      </c>
      <c r="AQ346" s="469">
        <f t="shared" si="353"/>
        <v>0</v>
      </c>
      <c r="AR346" s="469">
        <f t="shared" si="353"/>
        <v>0</v>
      </c>
      <c r="AS346" s="469">
        <f t="shared" si="353"/>
        <v>0</v>
      </c>
      <c r="AT346" s="469">
        <f t="shared" si="353"/>
        <v>0</v>
      </c>
      <c r="AU346" s="469">
        <f t="shared" si="353"/>
        <v>0</v>
      </c>
      <c r="AV346" s="469">
        <f t="shared" si="353"/>
        <v>0</v>
      </c>
      <c r="AW346" s="469">
        <f t="shared" si="353"/>
        <v>0</v>
      </c>
      <c r="AX346" s="469">
        <f t="shared" si="353"/>
        <v>0</v>
      </c>
      <c r="AY346" s="469">
        <f t="shared" si="353"/>
        <v>0</v>
      </c>
      <c r="AZ346" s="469">
        <f t="shared" si="353"/>
        <v>0</v>
      </c>
      <c r="BA346" s="469">
        <f t="shared" si="353"/>
        <v>0</v>
      </c>
      <c r="BB346" s="300"/>
      <c r="BC346" s="300"/>
      <c r="BD346" s="300"/>
      <c r="BE346" s="300"/>
      <c r="BF346" s="300"/>
      <c r="BG346" s="300"/>
      <c r="BH346" s="300"/>
      <c r="BI346" s="300"/>
      <c r="BJ346" s="300"/>
      <c r="BK346" s="300"/>
      <c r="BL346" s="300"/>
    </row>
    <row r="347" ht="12.0" customHeight="1">
      <c r="A347" s="462"/>
      <c r="B347" s="563" t="s">
        <v>705</v>
      </c>
      <c r="C347" s="563" t="s">
        <v>706</v>
      </c>
      <c r="D347" s="725" t="s">
        <v>144</v>
      </c>
      <c r="E347" s="564"/>
      <c r="F347" s="391"/>
      <c r="G347" s="654" t="s">
        <v>672</v>
      </c>
      <c r="H347" s="725" t="s">
        <v>278</v>
      </c>
      <c r="I347" s="524">
        <v>1.0</v>
      </c>
      <c r="J347" s="725" t="s">
        <v>151</v>
      </c>
      <c r="K347" s="725" t="s">
        <v>295</v>
      </c>
      <c r="L347" s="524">
        <v>60.0</v>
      </c>
      <c r="M347" s="720">
        <v>147.393</v>
      </c>
      <c r="N347" s="524"/>
      <c r="O347" s="525"/>
      <c r="P347" s="487"/>
      <c r="Q347" s="488"/>
      <c r="R347" s="489"/>
      <c r="S347" s="490"/>
      <c r="T347" s="526"/>
      <c r="U347" s="527"/>
      <c r="V347" s="528"/>
      <c r="W347" s="494"/>
      <c r="X347" s="495"/>
      <c r="Y347" s="496"/>
      <c r="Z347" s="529"/>
      <c r="AA347" s="529"/>
      <c r="AB347" s="529"/>
      <c r="AC347" s="300"/>
      <c r="AD347" s="300"/>
      <c r="AE347" s="709"/>
      <c r="AF347" s="726">
        <f t="shared" si="340"/>
        <v>0</v>
      </c>
      <c r="AG347" s="726">
        <f t="shared" si="341"/>
        <v>0</v>
      </c>
      <c r="AH347" s="727">
        <f t="shared" si="342"/>
        <v>0</v>
      </c>
      <c r="AI347" s="503"/>
      <c r="AJ347" s="530">
        <v>1.8</v>
      </c>
      <c r="AK347" s="531">
        <f t="shared" si="344"/>
        <v>0</v>
      </c>
      <c r="AL347" s="532"/>
      <c r="AM347" s="469">
        <f t="shared" ref="AM347:BA347" si="354">$I347*N347</f>
        <v>0</v>
      </c>
      <c r="AN347" s="469">
        <f t="shared" si="354"/>
        <v>0</v>
      </c>
      <c r="AO347" s="469">
        <f t="shared" si="354"/>
        <v>0</v>
      </c>
      <c r="AP347" s="469">
        <f t="shared" si="354"/>
        <v>0</v>
      </c>
      <c r="AQ347" s="469">
        <f t="shared" si="354"/>
        <v>0</v>
      </c>
      <c r="AR347" s="469">
        <f t="shared" si="354"/>
        <v>0</v>
      </c>
      <c r="AS347" s="469">
        <f t="shared" si="354"/>
        <v>0</v>
      </c>
      <c r="AT347" s="469">
        <f t="shared" si="354"/>
        <v>0</v>
      </c>
      <c r="AU347" s="469">
        <f t="shared" si="354"/>
        <v>0</v>
      </c>
      <c r="AV347" s="469">
        <f t="shared" si="354"/>
        <v>0</v>
      </c>
      <c r="AW347" s="469">
        <f t="shared" si="354"/>
        <v>0</v>
      </c>
      <c r="AX347" s="469">
        <f t="shared" si="354"/>
        <v>0</v>
      </c>
      <c r="AY347" s="469">
        <f t="shared" si="354"/>
        <v>0</v>
      </c>
      <c r="AZ347" s="469">
        <f t="shared" si="354"/>
        <v>0</v>
      </c>
      <c r="BA347" s="469">
        <f t="shared" si="354"/>
        <v>0</v>
      </c>
      <c r="BB347" s="300"/>
      <c r="BC347" s="300"/>
      <c r="BD347" s="300"/>
      <c r="BE347" s="300"/>
      <c r="BF347" s="300"/>
      <c r="BG347" s="300"/>
      <c r="BH347" s="300"/>
      <c r="BI347" s="300"/>
      <c r="BJ347" s="300"/>
      <c r="BK347" s="300"/>
      <c r="BL347" s="300"/>
    </row>
    <row r="348" ht="12.0" customHeight="1">
      <c r="A348" s="462"/>
      <c r="B348" s="563" t="s">
        <v>706</v>
      </c>
      <c r="C348" s="563" t="s">
        <v>707</v>
      </c>
      <c r="D348" s="725" t="s">
        <v>144</v>
      </c>
      <c r="E348" s="564"/>
      <c r="F348" s="391"/>
      <c r="G348" s="654" t="s">
        <v>674</v>
      </c>
      <c r="H348" s="725" t="s">
        <v>278</v>
      </c>
      <c r="I348" s="524">
        <v>1.0</v>
      </c>
      <c r="J348" s="725" t="s">
        <v>151</v>
      </c>
      <c r="K348" s="725" t="s">
        <v>488</v>
      </c>
      <c r="L348" s="524">
        <v>64.0</v>
      </c>
      <c r="M348" s="720">
        <v>248.43600000000004</v>
      </c>
      <c r="N348" s="524"/>
      <c r="O348" s="525"/>
      <c r="P348" s="487"/>
      <c r="Q348" s="488"/>
      <c r="R348" s="489"/>
      <c r="S348" s="490"/>
      <c r="T348" s="526"/>
      <c r="U348" s="527"/>
      <c r="V348" s="528"/>
      <c r="W348" s="494"/>
      <c r="X348" s="495"/>
      <c r="Y348" s="496"/>
      <c r="Z348" s="529"/>
      <c r="AA348" s="529"/>
      <c r="AB348" s="529"/>
      <c r="AC348" s="300"/>
      <c r="AD348" s="300"/>
      <c r="AE348" s="709"/>
      <c r="AF348" s="726">
        <f t="shared" si="340"/>
        <v>0</v>
      </c>
      <c r="AG348" s="726">
        <f t="shared" si="341"/>
        <v>0</v>
      </c>
      <c r="AH348" s="727">
        <f t="shared" si="342"/>
        <v>0</v>
      </c>
      <c r="AI348" s="503"/>
      <c r="AJ348" s="530">
        <v>1.9</v>
      </c>
      <c r="AK348" s="531">
        <f t="shared" si="344"/>
        <v>0</v>
      </c>
      <c r="AL348" s="532"/>
      <c r="AM348" s="469">
        <f t="shared" ref="AM348:BA348" si="355">$I348*N348</f>
        <v>0</v>
      </c>
      <c r="AN348" s="469">
        <f t="shared" si="355"/>
        <v>0</v>
      </c>
      <c r="AO348" s="469">
        <f t="shared" si="355"/>
        <v>0</v>
      </c>
      <c r="AP348" s="469">
        <f t="shared" si="355"/>
        <v>0</v>
      </c>
      <c r="AQ348" s="469">
        <f t="shared" si="355"/>
        <v>0</v>
      </c>
      <c r="AR348" s="469">
        <f t="shared" si="355"/>
        <v>0</v>
      </c>
      <c r="AS348" s="469">
        <f t="shared" si="355"/>
        <v>0</v>
      </c>
      <c r="AT348" s="469">
        <f t="shared" si="355"/>
        <v>0</v>
      </c>
      <c r="AU348" s="469">
        <f t="shared" si="355"/>
        <v>0</v>
      </c>
      <c r="AV348" s="469">
        <f t="shared" si="355"/>
        <v>0</v>
      </c>
      <c r="AW348" s="469">
        <f t="shared" si="355"/>
        <v>0</v>
      </c>
      <c r="AX348" s="469">
        <f t="shared" si="355"/>
        <v>0</v>
      </c>
      <c r="AY348" s="469">
        <f t="shared" si="355"/>
        <v>0</v>
      </c>
      <c r="AZ348" s="469">
        <f t="shared" si="355"/>
        <v>0</v>
      </c>
      <c r="BA348" s="469">
        <f t="shared" si="355"/>
        <v>0</v>
      </c>
      <c r="BB348" s="300"/>
      <c r="BC348" s="300"/>
      <c r="BD348" s="300"/>
      <c r="BE348" s="300"/>
      <c r="BF348" s="300"/>
      <c r="BG348" s="300"/>
      <c r="BH348" s="300"/>
      <c r="BI348" s="300"/>
      <c r="BJ348" s="300"/>
      <c r="BK348" s="300"/>
      <c r="BL348" s="300"/>
    </row>
    <row r="349" ht="12.0" customHeight="1">
      <c r="A349" s="462"/>
      <c r="B349" s="563" t="s">
        <v>707</v>
      </c>
      <c r="C349" s="563" t="s">
        <v>708</v>
      </c>
      <c r="D349" s="725" t="s">
        <v>144</v>
      </c>
      <c r="E349" s="564"/>
      <c r="F349" s="391"/>
      <c r="G349" s="654" t="s">
        <v>676</v>
      </c>
      <c r="H349" s="725" t="s">
        <v>278</v>
      </c>
      <c r="I349" s="524">
        <v>1.0</v>
      </c>
      <c r="J349" s="725" t="s">
        <v>151</v>
      </c>
      <c r="K349" s="725" t="s">
        <v>285</v>
      </c>
      <c r="L349" s="524">
        <v>62.0</v>
      </c>
      <c r="M349" s="720">
        <v>204.867</v>
      </c>
      <c r="N349" s="524"/>
      <c r="O349" s="525"/>
      <c r="P349" s="487"/>
      <c r="Q349" s="488"/>
      <c r="R349" s="489"/>
      <c r="S349" s="490"/>
      <c r="T349" s="526"/>
      <c r="U349" s="527"/>
      <c r="V349" s="528"/>
      <c r="W349" s="494"/>
      <c r="X349" s="495"/>
      <c r="Y349" s="496"/>
      <c r="Z349" s="529"/>
      <c r="AA349" s="529"/>
      <c r="AB349" s="529"/>
      <c r="AC349" s="300"/>
      <c r="AD349" s="300"/>
      <c r="AE349" s="709"/>
      <c r="AF349" s="726">
        <f t="shared" si="340"/>
        <v>0</v>
      </c>
      <c r="AG349" s="726">
        <f t="shared" si="341"/>
        <v>0</v>
      </c>
      <c r="AH349" s="727">
        <f t="shared" si="342"/>
        <v>0</v>
      </c>
      <c r="AI349" s="503"/>
      <c r="AJ349" s="530">
        <v>1.85</v>
      </c>
      <c r="AK349" s="531">
        <f t="shared" si="344"/>
        <v>0</v>
      </c>
      <c r="AL349" s="532"/>
      <c r="AM349" s="469">
        <f t="shared" ref="AM349:BA349" si="356">$I349*N349</f>
        <v>0</v>
      </c>
      <c r="AN349" s="469">
        <f t="shared" si="356"/>
        <v>0</v>
      </c>
      <c r="AO349" s="469">
        <f t="shared" si="356"/>
        <v>0</v>
      </c>
      <c r="AP349" s="469">
        <f t="shared" si="356"/>
        <v>0</v>
      </c>
      <c r="AQ349" s="469">
        <f t="shared" si="356"/>
        <v>0</v>
      </c>
      <c r="AR349" s="469">
        <f t="shared" si="356"/>
        <v>0</v>
      </c>
      <c r="AS349" s="469">
        <f t="shared" si="356"/>
        <v>0</v>
      </c>
      <c r="AT349" s="469">
        <f t="shared" si="356"/>
        <v>0</v>
      </c>
      <c r="AU349" s="469">
        <f t="shared" si="356"/>
        <v>0</v>
      </c>
      <c r="AV349" s="469">
        <f t="shared" si="356"/>
        <v>0</v>
      </c>
      <c r="AW349" s="469">
        <f t="shared" si="356"/>
        <v>0</v>
      </c>
      <c r="AX349" s="469">
        <f t="shared" si="356"/>
        <v>0</v>
      </c>
      <c r="AY349" s="469">
        <f t="shared" si="356"/>
        <v>0</v>
      </c>
      <c r="AZ349" s="469">
        <f t="shared" si="356"/>
        <v>0</v>
      </c>
      <c r="BA349" s="469">
        <f t="shared" si="356"/>
        <v>0</v>
      </c>
      <c r="BB349" s="300"/>
      <c r="BC349" s="300"/>
      <c r="BD349" s="300"/>
      <c r="BE349" s="300"/>
      <c r="BF349" s="300"/>
      <c r="BG349" s="300"/>
      <c r="BH349" s="300"/>
      <c r="BI349" s="300"/>
      <c r="BJ349" s="300"/>
      <c r="BK349" s="300"/>
      <c r="BL349" s="300"/>
    </row>
    <row r="350" ht="12.0" customHeight="1">
      <c r="A350" s="462"/>
      <c r="B350" s="563" t="s">
        <v>708</v>
      </c>
      <c r="C350" s="563" t="s">
        <v>709</v>
      </c>
      <c r="D350" s="725" t="s">
        <v>144</v>
      </c>
      <c r="E350" s="564"/>
      <c r="F350" s="391"/>
      <c r="G350" s="654" t="s">
        <v>678</v>
      </c>
      <c r="H350" s="725" t="s">
        <v>278</v>
      </c>
      <c r="I350" s="524">
        <v>1.0</v>
      </c>
      <c r="J350" s="725" t="s">
        <v>151</v>
      </c>
      <c r="K350" s="725" t="s">
        <v>285</v>
      </c>
      <c r="L350" s="524">
        <v>70.0</v>
      </c>
      <c r="M350" s="720">
        <v>273.46500000000003</v>
      </c>
      <c r="N350" s="524"/>
      <c r="O350" s="525"/>
      <c r="P350" s="487"/>
      <c r="Q350" s="488"/>
      <c r="R350" s="489"/>
      <c r="S350" s="490"/>
      <c r="T350" s="526"/>
      <c r="U350" s="527"/>
      <c r="V350" s="528"/>
      <c r="W350" s="494"/>
      <c r="X350" s="495"/>
      <c r="Y350" s="496"/>
      <c r="Z350" s="529"/>
      <c r="AA350" s="529"/>
      <c r="AB350" s="529"/>
      <c r="AC350" s="300"/>
      <c r="AD350" s="300"/>
      <c r="AE350" s="709"/>
      <c r="AF350" s="726">
        <f t="shared" si="340"/>
        <v>0</v>
      </c>
      <c r="AG350" s="726">
        <f t="shared" si="341"/>
        <v>0</v>
      </c>
      <c r="AH350" s="727">
        <f t="shared" si="342"/>
        <v>0</v>
      </c>
      <c r="AI350" s="503"/>
      <c r="AJ350" s="530">
        <v>2.3</v>
      </c>
      <c r="AK350" s="531">
        <f t="shared" si="344"/>
        <v>0</v>
      </c>
      <c r="AL350" s="532"/>
      <c r="AM350" s="469">
        <f t="shared" ref="AM350:BA350" si="357">$I350*N350</f>
        <v>0</v>
      </c>
      <c r="AN350" s="469">
        <f t="shared" si="357"/>
        <v>0</v>
      </c>
      <c r="AO350" s="469">
        <f t="shared" si="357"/>
        <v>0</v>
      </c>
      <c r="AP350" s="469">
        <f t="shared" si="357"/>
        <v>0</v>
      </c>
      <c r="AQ350" s="469">
        <f t="shared" si="357"/>
        <v>0</v>
      </c>
      <c r="AR350" s="469">
        <f t="shared" si="357"/>
        <v>0</v>
      </c>
      <c r="AS350" s="469">
        <f t="shared" si="357"/>
        <v>0</v>
      </c>
      <c r="AT350" s="469">
        <f t="shared" si="357"/>
        <v>0</v>
      </c>
      <c r="AU350" s="469">
        <f t="shared" si="357"/>
        <v>0</v>
      </c>
      <c r="AV350" s="469">
        <f t="shared" si="357"/>
        <v>0</v>
      </c>
      <c r="AW350" s="469">
        <f t="shared" si="357"/>
        <v>0</v>
      </c>
      <c r="AX350" s="469">
        <f t="shared" si="357"/>
        <v>0</v>
      </c>
      <c r="AY350" s="469">
        <f t="shared" si="357"/>
        <v>0</v>
      </c>
      <c r="AZ350" s="469">
        <f t="shared" si="357"/>
        <v>0</v>
      </c>
      <c r="BA350" s="469">
        <f t="shared" si="357"/>
        <v>0</v>
      </c>
      <c r="BB350" s="300"/>
      <c r="BC350" s="300"/>
      <c r="BD350" s="300"/>
      <c r="BE350" s="300"/>
      <c r="BF350" s="300"/>
      <c r="BG350" s="300"/>
      <c r="BH350" s="300"/>
      <c r="BI350" s="300"/>
      <c r="BJ350" s="300"/>
      <c r="BK350" s="300"/>
      <c r="BL350" s="300"/>
    </row>
    <row r="351" ht="12.0" customHeight="1">
      <c r="A351" s="462"/>
      <c r="B351" s="563" t="s">
        <v>709</v>
      </c>
      <c r="C351" s="563" t="s">
        <v>710</v>
      </c>
      <c r="D351" s="725" t="s">
        <v>144</v>
      </c>
      <c r="E351" s="564"/>
      <c r="F351" s="391"/>
      <c r="G351" s="654" t="s">
        <v>680</v>
      </c>
      <c r="H351" s="725" t="s">
        <v>278</v>
      </c>
      <c r="I351" s="524">
        <v>1.0</v>
      </c>
      <c r="J351" s="725" t="s">
        <v>151</v>
      </c>
      <c r="K351" s="725" t="s">
        <v>295</v>
      </c>
      <c r="L351" s="524">
        <v>71.0</v>
      </c>
      <c r="M351" s="720">
        <v>218.77200000000002</v>
      </c>
      <c r="N351" s="524"/>
      <c r="O351" s="525"/>
      <c r="P351" s="487"/>
      <c r="Q351" s="488"/>
      <c r="R351" s="489"/>
      <c r="S351" s="490"/>
      <c r="T351" s="526"/>
      <c r="U351" s="527"/>
      <c r="V351" s="528"/>
      <c r="W351" s="494"/>
      <c r="X351" s="495"/>
      <c r="Y351" s="496"/>
      <c r="Z351" s="529"/>
      <c r="AA351" s="529"/>
      <c r="AB351" s="529"/>
      <c r="AC351" s="300"/>
      <c r="AD351" s="300"/>
      <c r="AE351" s="709"/>
      <c r="AF351" s="726">
        <f t="shared" si="340"/>
        <v>0</v>
      </c>
      <c r="AG351" s="726">
        <f t="shared" si="341"/>
        <v>0</v>
      </c>
      <c r="AH351" s="727">
        <f t="shared" si="342"/>
        <v>0</v>
      </c>
      <c r="AI351" s="503"/>
      <c r="AJ351" s="530">
        <v>2.2</v>
      </c>
      <c r="AK351" s="531">
        <f t="shared" si="344"/>
        <v>0</v>
      </c>
      <c r="AL351" s="532"/>
      <c r="AM351" s="469">
        <f t="shared" ref="AM351:BA351" si="358">$I351*N351</f>
        <v>0</v>
      </c>
      <c r="AN351" s="469">
        <f t="shared" si="358"/>
        <v>0</v>
      </c>
      <c r="AO351" s="469">
        <f t="shared" si="358"/>
        <v>0</v>
      </c>
      <c r="AP351" s="469">
        <f t="shared" si="358"/>
        <v>0</v>
      </c>
      <c r="AQ351" s="469">
        <f t="shared" si="358"/>
        <v>0</v>
      </c>
      <c r="AR351" s="469">
        <f t="shared" si="358"/>
        <v>0</v>
      </c>
      <c r="AS351" s="469">
        <f t="shared" si="358"/>
        <v>0</v>
      </c>
      <c r="AT351" s="469">
        <f t="shared" si="358"/>
        <v>0</v>
      </c>
      <c r="AU351" s="469">
        <f t="shared" si="358"/>
        <v>0</v>
      </c>
      <c r="AV351" s="469">
        <f t="shared" si="358"/>
        <v>0</v>
      </c>
      <c r="AW351" s="469">
        <f t="shared" si="358"/>
        <v>0</v>
      </c>
      <c r="AX351" s="469">
        <f t="shared" si="358"/>
        <v>0</v>
      </c>
      <c r="AY351" s="469">
        <f t="shared" si="358"/>
        <v>0</v>
      </c>
      <c r="AZ351" s="469">
        <f t="shared" si="358"/>
        <v>0</v>
      </c>
      <c r="BA351" s="469">
        <f t="shared" si="358"/>
        <v>0</v>
      </c>
      <c r="BB351" s="300"/>
      <c r="BC351" s="300"/>
      <c r="BD351" s="300"/>
      <c r="BE351" s="300"/>
      <c r="BF351" s="300"/>
      <c r="BG351" s="300"/>
      <c r="BH351" s="300"/>
      <c r="BI351" s="300"/>
      <c r="BJ351" s="300"/>
      <c r="BK351" s="300"/>
      <c r="BL351" s="300"/>
    </row>
    <row r="352" ht="12.0" customHeight="1">
      <c r="A352" s="462"/>
      <c r="B352" s="563" t="s">
        <v>710</v>
      </c>
      <c r="C352" s="563" t="s">
        <v>711</v>
      </c>
      <c r="D352" s="725" t="s">
        <v>144</v>
      </c>
      <c r="E352" s="564"/>
      <c r="F352" s="391"/>
      <c r="G352" s="654" t="s">
        <v>682</v>
      </c>
      <c r="H352" s="725" t="s">
        <v>278</v>
      </c>
      <c r="I352" s="524">
        <v>1.0</v>
      </c>
      <c r="J352" s="725" t="s">
        <v>151</v>
      </c>
      <c r="K352" s="725" t="s">
        <v>285</v>
      </c>
      <c r="L352" s="524">
        <v>70.0</v>
      </c>
      <c r="M352" s="720">
        <v>260.487</v>
      </c>
      <c r="N352" s="524"/>
      <c r="O352" s="525"/>
      <c r="P352" s="487"/>
      <c r="Q352" s="488"/>
      <c r="R352" s="489"/>
      <c r="S352" s="490"/>
      <c r="T352" s="526"/>
      <c r="U352" s="527"/>
      <c r="V352" s="528"/>
      <c r="W352" s="494"/>
      <c r="X352" s="495"/>
      <c r="Y352" s="496"/>
      <c r="Z352" s="529"/>
      <c r="AA352" s="529"/>
      <c r="AB352" s="529"/>
      <c r="AC352" s="300"/>
      <c r="AD352" s="300"/>
      <c r="AE352" s="709"/>
      <c r="AF352" s="726">
        <f t="shared" si="340"/>
        <v>0</v>
      </c>
      <c r="AG352" s="726">
        <f t="shared" si="341"/>
        <v>0</v>
      </c>
      <c r="AH352" s="727">
        <f t="shared" si="342"/>
        <v>0</v>
      </c>
      <c r="AI352" s="503"/>
      <c r="AJ352" s="530">
        <v>2.3</v>
      </c>
      <c r="AK352" s="531">
        <f t="shared" si="344"/>
        <v>0</v>
      </c>
      <c r="AL352" s="532"/>
      <c r="AM352" s="469">
        <f t="shared" ref="AM352:BA352" si="359">$I352*N352</f>
        <v>0</v>
      </c>
      <c r="AN352" s="469">
        <f t="shared" si="359"/>
        <v>0</v>
      </c>
      <c r="AO352" s="469">
        <f t="shared" si="359"/>
        <v>0</v>
      </c>
      <c r="AP352" s="469">
        <f t="shared" si="359"/>
        <v>0</v>
      </c>
      <c r="AQ352" s="469">
        <f t="shared" si="359"/>
        <v>0</v>
      </c>
      <c r="AR352" s="469">
        <f t="shared" si="359"/>
        <v>0</v>
      </c>
      <c r="AS352" s="469">
        <f t="shared" si="359"/>
        <v>0</v>
      </c>
      <c r="AT352" s="469">
        <f t="shared" si="359"/>
        <v>0</v>
      </c>
      <c r="AU352" s="469">
        <f t="shared" si="359"/>
        <v>0</v>
      </c>
      <c r="AV352" s="469">
        <f t="shared" si="359"/>
        <v>0</v>
      </c>
      <c r="AW352" s="469">
        <f t="shared" si="359"/>
        <v>0</v>
      </c>
      <c r="AX352" s="469">
        <f t="shared" si="359"/>
        <v>0</v>
      </c>
      <c r="AY352" s="469">
        <f t="shared" si="359"/>
        <v>0</v>
      </c>
      <c r="AZ352" s="469">
        <f t="shared" si="359"/>
        <v>0</v>
      </c>
      <c r="BA352" s="469">
        <f t="shared" si="359"/>
        <v>0</v>
      </c>
      <c r="BB352" s="300"/>
      <c r="BC352" s="300"/>
      <c r="BD352" s="300"/>
      <c r="BE352" s="300"/>
      <c r="BF352" s="300"/>
      <c r="BG352" s="300"/>
      <c r="BH352" s="300"/>
      <c r="BI352" s="300"/>
      <c r="BJ352" s="300"/>
      <c r="BK352" s="300"/>
      <c r="BL352" s="300"/>
    </row>
    <row r="353" ht="12.0" customHeight="1">
      <c r="A353" s="462"/>
      <c r="B353" s="563" t="s">
        <v>711</v>
      </c>
      <c r="C353" s="563" t="s">
        <v>712</v>
      </c>
      <c r="D353" s="725" t="s">
        <v>144</v>
      </c>
      <c r="E353" s="564"/>
      <c r="F353" s="391"/>
      <c r="G353" s="654" t="s">
        <v>684</v>
      </c>
      <c r="H353" s="725" t="s">
        <v>476</v>
      </c>
      <c r="I353" s="524">
        <v>1.0</v>
      </c>
      <c r="J353" s="725" t="s">
        <v>151</v>
      </c>
      <c r="K353" s="725" t="s">
        <v>488</v>
      </c>
      <c r="L353" s="524">
        <v>75.0</v>
      </c>
      <c r="M353" s="720">
        <v>273.46500000000003</v>
      </c>
      <c r="N353" s="524"/>
      <c r="O353" s="525"/>
      <c r="P353" s="487"/>
      <c r="Q353" s="488"/>
      <c r="R353" s="489"/>
      <c r="S353" s="490"/>
      <c r="T353" s="526"/>
      <c r="U353" s="527"/>
      <c r="V353" s="528"/>
      <c r="W353" s="494"/>
      <c r="X353" s="495"/>
      <c r="Y353" s="496"/>
      <c r="Z353" s="529"/>
      <c r="AA353" s="529"/>
      <c r="AB353" s="529"/>
      <c r="AC353" s="300"/>
      <c r="AD353" s="300"/>
      <c r="AE353" s="709"/>
      <c r="AF353" s="726">
        <f t="shared" si="340"/>
        <v>0</v>
      </c>
      <c r="AG353" s="726">
        <f t="shared" si="341"/>
        <v>0</v>
      </c>
      <c r="AH353" s="727">
        <f t="shared" si="342"/>
        <v>0</v>
      </c>
      <c r="AI353" s="503"/>
      <c r="AJ353" s="530">
        <v>2.3</v>
      </c>
      <c r="AK353" s="531">
        <f t="shared" si="344"/>
        <v>0</v>
      </c>
      <c r="AL353" s="532"/>
      <c r="AM353" s="469">
        <f t="shared" ref="AM353:BA353" si="360">$I353*N353</f>
        <v>0</v>
      </c>
      <c r="AN353" s="469">
        <f t="shared" si="360"/>
        <v>0</v>
      </c>
      <c r="AO353" s="469">
        <f t="shared" si="360"/>
        <v>0</v>
      </c>
      <c r="AP353" s="469">
        <f t="shared" si="360"/>
        <v>0</v>
      </c>
      <c r="AQ353" s="469">
        <f t="shared" si="360"/>
        <v>0</v>
      </c>
      <c r="AR353" s="469">
        <f t="shared" si="360"/>
        <v>0</v>
      </c>
      <c r="AS353" s="469">
        <f t="shared" si="360"/>
        <v>0</v>
      </c>
      <c r="AT353" s="469">
        <f t="shared" si="360"/>
        <v>0</v>
      </c>
      <c r="AU353" s="469">
        <f t="shared" si="360"/>
        <v>0</v>
      </c>
      <c r="AV353" s="469">
        <f t="shared" si="360"/>
        <v>0</v>
      </c>
      <c r="AW353" s="469">
        <f t="shared" si="360"/>
        <v>0</v>
      </c>
      <c r="AX353" s="469">
        <f t="shared" si="360"/>
        <v>0</v>
      </c>
      <c r="AY353" s="469">
        <f t="shared" si="360"/>
        <v>0</v>
      </c>
      <c r="AZ353" s="469">
        <f t="shared" si="360"/>
        <v>0</v>
      </c>
      <c r="BA353" s="469">
        <f t="shared" si="360"/>
        <v>0</v>
      </c>
      <c r="BB353" s="300"/>
      <c r="BC353" s="300"/>
      <c r="BD353" s="300"/>
      <c r="BE353" s="300"/>
      <c r="BF353" s="300"/>
      <c r="BG353" s="300"/>
      <c r="BH353" s="300"/>
      <c r="BI353" s="300"/>
      <c r="BJ353" s="300"/>
      <c r="BK353" s="300"/>
      <c r="BL353" s="300"/>
    </row>
    <row r="354" ht="12.0" customHeight="1">
      <c r="A354" s="462"/>
      <c r="B354" s="563" t="s">
        <v>712</v>
      </c>
      <c r="C354" s="563" t="s">
        <v>713</v>
      </c>
      <c r="D354" s="725" t="s">
        <v>144</v>
      </c>
      <c r="E354" s="564"/>
      <c r="F354" s="391"/>
      <c r="G354" s="654" t="s">
        <v>686</v>
      </c>
      <c r="H354" s="725" t="s">
        <v>476</v>
      </c>
      <c r="I354" s="524">
        <v>1.0</v>
      </c>
      <c r="J354" s="725" t="s">
        <v>151</v>
      </c>
      <c r="K354" s="725" t="s">
        <v>285</v>
      </c>
      <c r="L354" s="524">
        <v>84.0</v>
      </c>
      <c r="M354" s="720">
        <v>273.46500000000003</v>
      </c>
      <c r="N354" s="524"/>
      <c r="O354" s="525"/>
      <c r="P354" s="487"/>
      <c r="Q354" s="488"/>
      <c r="R354" s="489"/>
      <c r="S354" s="490"/>
      <c r="T354" s="526"/>
      <c r="U354" s="527"/>
      <c r="V354" s="528"/>
      <c r="W354" s="494"/>
      <c r="X354" s="495"/>
      <c r="Y354" s="496"/>
      <c r="Z354" s="529"/>
      <c r="AA354" s="529"/>
      <c r="AB354" s="529"/>
      <c r="AC354" s="300"/>
      <c r="AD354" s="300"/>
      <c r="AE354" s="709"/>
      <c r="AF354" s="726">
        <f t="shared" si="340"/>
        <v>0</v>
      </c>
      <c r="AG354" s="726">
        <f t="shared" si="341"/>
        <v>0</v>
      </c>
      <c r="AH354" s="727">
        <f t="shared" si="342"/>
        <v>0</v>
      </c>
      <c r="AI354" s="503"/>
      <c r="AJ354" s="530">
        <v>2.75</v>
      </c>
      <c r="AK354" s="531">
        <f t="shared" si="344"/>
        <v>0</v>
      </c>
      <c r="AL354" s="532"/>
      <c r="AM354" s="469">
        <f t="shared" ref="AM354:BA354" si="361">$I354*N354</f>
        <v>0</v>
      </c>
      <c r="AN354" s="469">
        <f t="shared" si="361"/>
        <v>0</v>
      </c>
      <c r="AO354" s="469">
        <f t="shared" si="361"/>
        <v>0</v>
      </c>
      <c r="AP354" s="469">
        <f t="shared" si="361"/>
        <v>0</v>
      </c>
      <c r="AQ354" s="469">
        <f t="shared" si="361"/>
        <v>0</v>
      </c>
      <c r="AR354" s="469">
        <f t="shared" si="361"/>
        <v>0</v>
      </c>
      <c r="AS354" s="469">
        <f t="shared" si="361"/>
        <v>0</v>
      </c>
      <c r="AT354" s="469">
        <f t="shared" si="361"/>
        <v>0</v>
      </c>
      <c r="AU354" s="469">
        <f t="shared" si="361"/>
        <v>0</v>
      </c>
      <c r="AV354" s="469">
        <f t="shared" si="361"/>
        <v>0</v>
      </c>
      <c r="AW354" s="469">
        <f t="shared" si="361"/>
        <v>0</v>
      </c>
      <c r="AX354" s="469">
        <f t="shared" si="361"/>
        <v>0</v>
      </c>
      <c r="AY354" s="469">
        <f t="shared" si="361"/>
        <v>0</v>
      </c>
      <c r="AZ354" s="469">
        <f t="shared" si="361"/>
        <v>0</v>
      </c>
      <c r="BA354" s="469">
        <f t="shared" si="361"/>
        <v>0</v>
      </c>
      <c r="BB354" s="300"/>
      <c r="BC354" s="300"/>
      <c r="BD354" s="300"/>
      <c r="BE354" s="300"/>
      <c r="BF354" s="300"/>
      <c r="BG354" s="300"/>
      <c r="BH354" s="300"/>
      <c r="BI354" s="300"/>
      <c r="BJ354" s="300"/>
      <c r="BK354" s="300"/>
      <c r="BL354" s="300"/>
    </row>
    <row r="355" ht="12.0" customHeight="1">
      <c r="A355" s="462"/>
      <c r="B355" s="563" t="s">
        <v>713</v>
      </c>
      <c r="C355" s="563" t="s">
        <v>714</v>
      </c>
      <c r="D355" s="725" t="s">
        <v>144</v>
      </c>
      <c r="E355" s="564"/>
      <c r="F355" s="391"/>
      <c r="G355" s="654" t="s">
        <v>688</v>
      </c>
      <c r="H355" s="725" t="s">
        <v>476</v>
      </c>
      <c r="I355" s="524">
        <v>1.0</v>
      </c>
      <c r="J355" s="725" t="s">
        <v>151</v>
      </c>
      <c r="K355" s="725" t="s">
        <v>285</v>
      </c>
      <c r="L355" s="524">
        <v>88.0</v>
      </c>
      <c r="M355" s="720">
        <v>324.45</v>
      </c>
      <c r="N355" s="524"/>
      <c r="O355" s="525"/>
      <c r="P355" s="487"/>
      <c r="Q355" s="488"/>
      <c r="R355" s="489"/>
      <c r="S355" s="490"/>
      <c r="T355" s="526"/>
      <c r="U355" s="527"/>
      <c r="V355" s="528"/>
      <c r="W355" s="494"/>
      <c r="X355" s="495"/>
      <c r="Y355" s="496"/>
      <c r="Z355" s="529"/>
      <c r="AA355" s="529"/>
      <c r="AB355" s="529"/>
      <c r="AC355" s="300"/>
      <c r="AD355" s="300"/>
      <c r="AE355" s="709"/>
      <c r="AF355" s="726">
        <f t="shared" si="340"/>
        <v>0</v>
      </c>
      <c r="AG355" s="726">
        <f t="shared" si="341"/>
        <v>0</v>
      </c>
      <c r="AH355" s="727">
        <f t="shared" si="342"/>
        <v>0</v>
      </c>
      <c r="AI355" s="503"/>
      <c r="AJ355" s="530">
        <v>3.45</v>
      </c>
      <c r="AK355" s="531">
        <f t="shared" si="344"/>
        <v>0</v>
      </c>
      <c r="AL355" s="532"/>
      <c r="AM355" s="469">
        <f t="shared" ref="AM355:BA355" si="362">$I355*N355</f>
        <v>0</v>
      </c>
      <c r="AN355" s="469">
        <f t="shared" si="362"/>
        <v>0</v>
      </c>
      <c r="AO355" s="469">
        <f t="shared" si="362"/>
        <v>0</v>
      </c>
      <c r="AP355" s="469">
        <f t="shared" si="362"/>
        <v>0</v>
      </c>
      <c r="AQ355" s="469">
        <f t="shared" si="362"/>
        <v>0</v>
      </c>
      <c r="AR355" s="469">
        <f t="shared" si="362"/>
        <v>0</v>
      </c>
      <c r="AS355" s="469">
        <f t="shared" si="362"/>
        <v>0</v>
      </c>
      <c r="AT355" s="469">
        <f t="shared" si="362"/>
        <v>0</v>
      </c>
      <c r="AU355" s="469">
        <f t="shared" si="362"/>
        <v>0</v>
      </c>
      <c r="AV355" s="469">
        <f t="shared" si="362"/>
        <v>0</v>
      </c>
      <c r="AW355" s="469">
        <f t="shared" si="362"/>
        <v>0</v>
      </c>
      <c r="AX355" s="469">
        <f t="shared" si="362"/>
        <v>0</v>
      </c>
      <c r="AY355" s="469">
        <f t="shared" si="362"/>
        <v>0</v>
      </c>
      <c r="AZ355" s="469">
        <f t="shared" si="362"/>
        <v>0</v>
      </c>
      <c r="BA355" s="469">
        <f t="shared" si="362"/>
        <v>0</v>
      </c>
      <c r="BB355" s="300"/>
      <c r="BC355" s="300"/>
      <c r="BD355" s="300"/>
      <c r="BE355" s="300"/>
      <c r="BF355" s="300"/>
      <c r="BG355" s="300"/>
      <c r="BH355" s="300"/>
      <c r="BI355" s="300"/>
      <c r="BJ355" s="300"/>
      <c r="BK355" s="300"/>
      <c r="BL355" s="300"/>
    </row>
    <row r="356" ht="12.0" hidden="1" customHeight="1">
      <c r="A356" s="462"/>
      <c r="B356" s="577"/>
      <c r="C356" s="651"/>
      <c r="D356" s="651"/>
      <c r="E356" s="607"/>
      <c r="F356" s="608"/>
      <c r="G356" s="708"/>
      <c r="H356" s="651"/>
      <c r="I356" s="579"/>
      <c r="J356" s="577"/>
      <c r="K356" s="651"/>
      <c r="L356" s="579"/>
      <c r="M356" s="580"/>
      <c r="N356" s="579"/>
      <c r="O356" s="579"/>
      <c r="P356" s="579"/>
      <c r="Q356" s="579"/>
      <c r="R356" s="579"/>
      <c r="S356" s="579"/>
      <c r="T356" s="579"/>
      <c r="U356" s="579"/>
      <c r="V356" s="579"/>
      <c r="W356" s="579"/>
      <c r="X356" s="579"/>
      <c r="Y356" s="410"/>
      <c r="Z356" s="529"/>
      <c r="AA356" s="529"/>
      <c r="AB356" s="529"/>
      <c r="AC356" s="300"/>
      <c r="AD356" s="300"/>
      <c r="AE356" s="709"/>
      <c r="AF356" s="582"/>
      <c r="AG356" s="582"/>
      <c r="AH356" s="610"/>
      <c r="AI356" s="503"/>
      <c r="AJ356" s="530"/>
      <c r="AK356" s="531"/>
      <c r="AL356" s="532"/>
      <c r="AM356" s="469"/>
      <c r="AN356" s="469"/>
      <c r="AO356" s="469"/>
      <c r="AP356" s="469"/>
      <c r="AQ356" s="469"/>
      <c r="AR356" s="469"/>
      <c r="AS356" s="469"/>
      <c r="AT356" s="469"/>
      <c r="AU356" s="469"/>
      <c r="AV356" s="469"/>
      <c r="AW356" s="469"/>
      <c r="AX356" s="469"/>
      <c r="AY356" s="469"/>
      <c r="AZ356" s="469"/>
      <c r="BA356" s="469"/>
      <c r="BB356" s="300"/>
      <c r="BC356" s="300"/>
      <c r="BD356" s="300"/>
      <c r="BE356" s="300"/>
      <c r="BF356" s="300"/>
      <c r="BG356" s="300"/>
      <c r="BH356" s="300"/>
      <c r="BI356" s="300"/>
      <c r="BJ356" s="300"/>
      <c r="BK356" s="300"/>
      <c r="BL356" s="300"/>
    </row>
    <row r="357" ht="24.0" hidden="1" customHeight="1">
      <c r="A357" s="655"/>
      <c r="B357" s="656"/>
      <c r="C357" s="656"/>
      <c r="D357" s="657"/>
      <c r="E357" s="658" t="s">
        <v>689</v>
      </c>
      <c r="F357" s="659"/>
      <c r="G357" s="659"/>
      <c r="H357" s="659"/>
      <c r="I357" s="660"/>
      <c r="J357" s="674" t="s">
        <v>173</v>
      </c>
      <c r="K357" s="298"/>
      <c r="L357" s="299"/>
      <c r="M357" s="675"/>
      <c r="N357" s="300"/>
      <c r="O357" s="300"/>
      <c r="P357" s="300"/>
      <c r="Q357" s="300"/>
      <c r="R357" s="300"/>
      <c r="S357" s="300"/>
      <c r="T357" s="300"/>
      <c r="U357" s="300"/>
      <c r="V357" s="300"/>
      <c r="W357" s="300"/>
      <c r="X357" s="300"/>
      <c r="Y357" s="300"/>
      <c r="Z357" s="300"/>
      <c r="AA357" s="300"/>
      <c r="AB357" s="300"/>
      <c r="AC357" s="300"/>
      <c r="AD357" s="300"/>
      <c r="AE357" s="300"/>
      <c r="AF357" s="300"/>
      <c r="AG357" s="300"/>
      <c r="AH357" s="676"/>
      <c r="AI357" s="300"/>
      <c r="AJ357" s="300"/>
      <c r="AK357" s="300"/>
      <c r="AL357" s="300"/>
      <c r="AM357" s="300"/>
      <c r="AN357" s="300"/>
      <c r="AO357" s="300"/>
      <c r="AP357" s="300"/>
      <c r="AQ357" s="300"/>
      <c r="AR357" s="300"/>
      <c r="AS357" s="300"/>
      <c r="AT357" s="300"/>
      <c r="AU357" s="300"/>
      <c r="AV357" s="300"/>
      <c r="AW357" s="300"/>
      <c r="AX357" s="300"/>
      <c r="AY357" s="300"/>
      <c r="AZ357" s="300"/>
      <c r="BA357" s="300"/>
      <c r="BB357" s="300"/>
      <c r="BC357" s="300"/>
      <c r="BD357" s="300"/>
      <c r="BE357" s="300"/>
      <c r="BF357" s="300"/>
      <c r="BG357" s="300"/>
      <c r="BH357" s="300"/>
      <c r="BI357" s="300"/>
      <c r="BJ357" s="300"/>
      <c r="BK357" s="300"/>
      <c r="BL357" s="549"/>
    </row>
    <row r="358" ht="12.75" hidden="1" customHeight="1">
      <c r="A358" s="677"/>
      <c r="B358" s="678"/>
      <c r="C358" s="378" t="s">
        <v>181</v>
      </c>
      <c r="D358" s="679" t="s">
        <v>171</v>
      </c>
      <c r="E358" s="680" t="s">
        <v>551</v>
      </c>
      <c r="F358" s="365"/>
      <c r="G358" s="723" t="s">
        <v>690</v>
      </c>
      <c r="H358" s="567"/>
      <c r="I358" s="567"/>
      <c r="J358" s="567">
        <v>10.0</v>
      </c>
      <c r="K358" s="681">
        <v>20.0</v>
      </c>
      <c r="L358" s="682">
        <v>89.0</v>
      </c>
      <c r="M358" s="683">
        <v>89.0</v>
      </c>
      <c r="N358" s="684" t="s">
        <v>552</v>
      </c>
      <c r="O358" s="299"/>
      <c r="P358" s="300"/>
      <c r="Q358" s="300"/>
      <c r="R358" s="300"/>
      <c r="S358" s="300"/>
      <c r="T358" s="300"/>
      <c r="U358" s="300"/>
      <c r="V358" s="300"/>
      <c r="W358" s="300"/>
      <c r="X358" s="300"/>
      <c r="Y358" s="300"/>
      <c r="Z358" s="300"/>
      <c r="AA358" s="300"/>
      <c r="AB358" s="300"/>
      <c r="AC358" s="300"/>
      <c r="AD358" s="300"/>
      <c r="AE358" s="300"/>
      <c r="AF358" s="300"/>
      <c r="AG358" s="300"/>
      <c r="AH358" s="676"/>
      <c r="AI358" s="300"/>
      <c r="AJ358" s="300"/>
      <c r="AK358" s="300"/>
      <c r="AL358" s="300"/>
      <c r="AM358" s="300"/>
      <c r="AN358" s="300"/>
      <c r="AO358" s="300"/>
      <c r="AP358" s="300"/>
      <c r="AQ358" s="300"/>
      <c r="AR358" s="300"/>
      <c r="AS358" s="300"/>
      <c r="AT358" s="300"/>
      <c r="AU358" s="300"/>
      <c r="AV358" s="300"/>
      <c r="AW358" s="300"/>
      <c r="AX358" s="300"/>
      <c r="AY358" s="300"/>
      <c r="AZ358" s="300"/>
      <c r="BA358" s="300"/>
      <c r="BB358" s="300"/>
      <c r="BC358" s="300"/>
      <c r="BD358" s="300"/>
      <c r="BE358" s="300"/>
      <c r="BF358" s="300"/>
      <c r="BG358" s="300"/>
      <c r="BH358" s="300"/>
      <c r="BI358" s="300"/>
      <c r="BJ358" s="300"/>
      <c r="BK358" s="300"/>
      <c r="BL358" s="685"/>
    </row>
    <row r="359" ht="12.75" hidden="1" customHeight="1">
      <c r="A359" s="677"/>
      <c r="B359" s="678"/>
      <c r="C359" s="378" t="s">
        <v>185</v>
      </c>
      <c r="D359" s="679" t="s">
        <v>171</v>
      </c>
      <c r="E359" s="680" t="s">
        <v>691</v>
      </c>
      <c r="F359" s="365"/>
      <c r="G359" s="365" t="s">
        <v>692</v>
      </c>
      <c r="H359" s="567"/>
      <c r="I359" s="567"/>
      <c r="J359" s="567">
        <v>14.0</v>
      </c>
      <c r="K359" s="681">
        <v>28.0</v>
      </c>
      <c r="L359" s="682">
        <v>200.0</v>
      </c>
      <c r="M359" s="683">
        <v>200.0</v>
      </c>
      <c r="N359" s="684" t="s">
        <v>552</v>
      </c>
      <c r="O359" s="299"/>
      <c r="P359" s="300"/>
      <c r="Q359" s="300"/>
      <c r="R359" s="300"/>
      <c r="S359" s="300"/>
      <c r="T359" s="300"/>
      <c r="U359" s="300"/>
      <c r="V359" s="300"/>
      <c r="W359" s="300"/>
      <c r="X359" s="300"/>
      <c r="Y359" s="300"/>
      <c r="Z359" s="300"/>
      <c r="AA359" s="300"/>
      <c r="AB359" s="300"/>
      <c r="AC359" s="300"/>
      <c r="AD359" s="300"/>
      <c r="AE359" s="300"/>
      <c r="AF359" s="300"/>
      <c r="AG359" s="300"/>
      <c r="AH359" s="676"/>
      <c r="AI359" s="300"/>
      <c r="AJ359" s="300"/>
      <c r="AK359" s="300"/>
      <c r="AL359" s="300"/>
      <c r="AM359" s="300"/>
      <c r="AN359" s="300"/>
      <c r="AO359" s="300"/>
      <c r="AP359" s="300"/>
      <c r="AQ359" s="300"/>
      <c r="AR359" s="300"/>
      <c r="AS359" s="300"/>
      <c r="AT359" s="300"/>
      <c r="AU359" s="300"/>
      <c r="AV359" s="300"/>
      <c r="AW359" s="300"/>
      <c r="AX359" s="300"/>
      <c r="AY359" s="300"/>
      <c r="AZ359" s="300"/>
      <c r="BA359" s="300"/>
      <c r="BB359" s="300"/>
      <c r="BC359" s="300"/>
      <c r="BD359" s="300"/>
      <c r="BE359" s="300"/>
      <c r="BF359" s="300"/>
      <c r="BG359" s="300"/>
      <c r="BH359" s="300"/>
      <c r="BI359" s="300"/>
      <c r="BJ359" s="300"/>
      <c r="BK359" s="300"/>
      <c r="BL359" s="685"/>
    </row>
    <row r="360" ht="12.0" customHeight="1">
      <c r="A360" s="462"/>
      <c r="B360" s="577"/>
      <c r="C360" s="651"/>
      <c r="D360" s="651"/>
      <c r="E360" s="607"/>
      <c r="F360" s="608"/>
      <c r="G360" s="708"/>
      <c r="H360" s="651"/>
      <c r="I360" s="579"/>
      <c r="J360" s="577"/>
      <c r="K360" s="651"/>
      <c r="L360" s="579"/>
      <c r="M360" s="580"/>
      <c r="N360" s="579"/>
      <c r="O360" s="579"/>
      <c r="P360" s="579"/>
      <c r="Q360" s="579"/>
      <c r="R360" s="579"/>
      <c r="S360" s="579"/>
      <c r="T360" s="579"/>
      <c r="U360" s="579"/>
      <c r="V360" s="579"/>
      <c r="W360" s="579"/>
      <c r="X360" s="579"/>
      <c r="Y360" s="410"/>
      <c r="Z360" s="529"/>
      <c r="AA360" s="529"/>
      <c r="AB360" s="529"/>
      <c r="AC360" s="300"/>
      <c r="AD360" s="300"/>
      <c r="AE360" s="709"/>
      <c r="AF360" s="582"/>
      <c r="AG360" s="582"/>
      <c r="AH360" s="610"/>
      <c r="AI360" s="503"/>
      <c r="AJ360" s="530"/>
      <c r="AK360" s="531"/>
      <c r="AL360" s="532"/>
      <c r="AM360" s="469"/>
      <c r="AN360" s="469"/>
      <c r="AO360" s="469"/>
      <c r="AP360" s="469"/>
      <c r="AQ360" s="469"/>
      <c r="AR360" s="469"/>
      <c r="AS360" s="469"/>
      <c r="AT360" s="469"/>
      <c r="AU360" s="469"/>
      <c r="AV360" s="469"/>
      <c r="AW360" s="469"/>
      <c r="AX360" s="469"/>
      <c r="AY360" s="469"/>
      <c r="AZ360" s="469"/>
      <c r="BA360" s="469"/>
      <c r="BB360" s="300"/>
      <c r="BC360" s="300"/>
      <c r="BD360" s="300"/>
      <c r="BE360" s="300"/>
      <c r="BF360" s="300"/>
      <c r="BG360" s="300"/>
      <c r="BH360" s="300"/>
      <c r="BI360" s="300"/>
      <c r="BJ360" s="300"/>
      <c r="BK360" s="300"/>
      <c r="BL360" s="300"/>
    </row>
    <row r="361" ht="21.75" customHeight="1">
      <c r="A361" s="462"/>
      <c r="B361" s="651"/>
      <c r="C361" s="651"/>
      <c r="D361" s="651"/>
      <c r="E361" s="532"/>
      <c r="F361" s="651"/>
      <c r="G361" s="651"/>
      <c r="H361" s="651"/>
      <c r="I361" s="579"/>
      <c r="J361" s="577"/>
      <c r="K361" s="651"/>
      <c r="L361" s="579"/>
      <c r="M361" s="580"/>
      <c r="N361" s="470" t="s">
        <v>159</v>
      </c>
      <c r="O361" s="298"/>
      <c r="P361" s="298"/>
      <c r="Q361" s="298"/>
      <c r="R361" s="298"/>
      <c r="S361" s="298"/>
      <c r="T361" s="298"/>
      <c r="U361" s="298"/>
      <c r="V361" s="298"/>
      <c r="W361" s="298"/>
      <c r="X361" s="298"/>
      <c r="Y361" s="299"/>
      <c r="Z361" s="452" t="s">
        <v>221</v>
      </c>
      <c r="AA361" s="453"/>
      <c r="AB361" s="454"/>
      <c r="AC361" s="443"/>
      <c r="AD361" s="443"/>
      <c r="AE361" s="427"/>
      <c r="AF361" s="582"/>
      <c r="AG361" s="582"/>
      <c r="AH361" s="610"/>
      <c r="AI361" s="503"/>
      <c r="AJ361" s="531"/>
      <c r="AK361" s="531"/>
      <c r="AL361" s="532"/>
      <c r="AM361" s="469"/>
      <c r="AN361" s="469"/>
      <c r="AO361" s="469"/>
      <c r="AP361" s="469"/>
      <c r="AQ361" s="469"/>
      <c r="AR361" s="469"/>
      <c r="AS361" s="469"/>
      <c r="AT361" s="469"/>
      <c r="AU361" s="469"/>
      <c r="AV361" s="469"/>
      <c r="AW361" s="469"/>
      <c r="AX361" s="469"/>
      <c r="AY361" s="469"/>
      <c r="AZ361" s="469"/>
      <c r="BA361" s="469"/>
      <c r="BB361" s="443"/>
      <c r="BC361" s="443"/>
      <c r="BD361" s="443"/>
      <c r="BE361" s="443"/>
      <c r="BF361" s="443"/>
      <c r="BG361" s="443"/>
      <c r="BH361" s="443"/>
      <c r="BI361" s="443"/>
      <c r="BJ361" s="443"/>
      <c r="BK361" s="443"/>
      <c r="BL361" s="443"/>
    </row>
    <row r="362" ht="22.5" customHeight="1">
      <c r="A362" s="728"/>
      <c r="B362" s="729" t="s">
        <v>715</v>
      </c>
      <c r="C362" s="464"/>
      <c r="D362" s="464"/>
      <c r="E362" s="464"/>
      <c r="F362" s="464"/>
      <c r="G362" s="464"/>
      <c r="H362" s="464"/>
      <c r="I362" s="464"/>
      <c r="J362" s="464"/>
      <c r="K362" s="464"/>
      <c r="L362" s="464"/>
      <c r="M362" s="465"/>
      <c r="N362" s="696" t="s">
        <v>30</v>
      </c>
      <c r="O362" s="697" t="s">
        <v>31</v>
      </c>
      <c r="P362" s="60" t="s">
        <v>32</v>
      </c>
      <c r="Q362" s="61" t="s">
        <v>33</v>
      </c>
      <c r="R362" s="62" t="s">
        <v>34</v>
      </c>
      <c r="S362" s="63" t="s">
        <v>35</v>
      </c>
      <c r="T362" s="64" t="s">
        <v>36</v>
      </c>
      <c r="U362" s="698" t="s">
        <v>136</v>
      </c>
      <c r="V362" s="699" t="s">
        <v>38</v>
      </c>
      <c r="W362" s="67" t="s">
        <v>39</v>
      </c>
      <c r="X362" s="68" t="s">
        <v>40</v>
      </c>
      <c r="Y362" s="700" t="s">
        <v>41</v>
      </c>
      <c r="Z362" s="466" t="s">
        <v>42</v>
      </c>
      <c r="AA362" s="71" t="s">
        <v>43</v>
      </c>
      <c r="AB362" s="72" t="s">
        <v>44</v>
      </c>
      <c r="AC362" s="443"/>
      <c r="AD362" s="443"/>
      <c r="AE362" s="461"/>
      <c r="AF362" s="730"/>
      <c r="AG362" s="730"/>
      <c r="AH362" s="731"/>
      <c r="AI362" s="732"/>
      <c r="AJ362" s="733"/>
      <c r="AK362" s="733"/>
      <c r="AL362" s="701"/>
      <c r="AM362" s="469"/>
      <c r="AN362" s="469"/>
      <c r="AO362" s="469"/>
      <c r="AP362" s="469"/>
      <c r="AQ362" s="469"/>
      <c r="AR362" s="469"/>
      <c r="AS362" s="469"/>
      <c r="AT362" s="469"/>
      <c r="AU362" s="469"/>
      <c r="AV362" s="469"/>
      <c r="AW362" s="469"/>
      <c r="AX362" s="469"/>
      <c r="AY362" s="469"/>
      <c r="AZ362" s="469"/>
      <c r="BA362" s="469"/>
      <c r="BB362" s="443"/>
      <c r="BC362" s="443"/>
      <c r="BD362" s="443"/>
      <c r="BE362" s="443"/>
      <c r="BF362" s="443"/>
      <c r="BG362" s="443"/>
      <c r="BH362" s="443"/>
      <c r="BI362" s="443"/>
      <c r="BJ362" s="443"/>
      <c r="BK362" s="443"/>
      <c r="BL362" s="443"/>
    </row>
    <row r="363" ht="22.5" customHeight="1">
      <c r="A363" s="728"/>
      <c r="B363" s="470" t="s">
        <v>716</v>
      </c>
      <c r="C363" s="298"/>
      <c r="D363" s="298"/>
      <c r="E363" s="298"/>
      <c r="F363" s="298"/>
      <c r="G363" s="298"/>
      <c r="H363" s="298"/>
      <c r="I363" s="298"/>
      <c r="J363" s="298"/>
      <c r="K363" s="298"/>
      <c r="L363" s="298"/>
      <c r="M363" s="299"/>
      <c r="N363" s="702" t="s">
        <v>45</v>
      </c>
      <c r="O363" s="703" t="s">
        <v>46</v>
      </c>
      <c r="P363" s="79" t="s">
        <v>47</v>
      </c>
      <c r="Q363" s="80" t="s">
        <v>48</v>
      </c>
      <c r="R363" s="81" t="s">
        <v>49</v>
      </c>
      <c r="S363" s="82" t="s">
        <v>50</v>
      </c>
      <c r="T363" s="83" t="s">
        <v>51</v>
      </c>
      <c r="U363" s="704" t="s">
        <v>621</v>
      </c>
      <c r="V363" s="705" t="s">
        <v>53</v>
      </c>
      <c r="W363" s="86" t="s">
        <v>54</v>
      </c>
      <c r="X363" s="87" t="s">
        <v>55</v>
      </c>
      <c r="Y363" s="706" t="s">
        <v>56</v>
      </c>
      <c r="Z363" s="471" t="s">
        <v>57</v>
      </c>
      <c r="AA363" s="90" t="s">
        <v>58</v>
      </c>
      <c r="AB363" s="91" t="s">
        <v>59</v>
      </c>
      <c r="AC363" s="443"/>
      <c r="AD363" s="443"/>
      <c r="AE363" s="472" t="s">
        <v>224</v>
      </c>
      <c r="AF363" s="473" t="s">
        <v>142</v>
      </c>
      <c r="AG363" s="473" t="s">
        <v>142</v>
      </c>
      <c r="AH363" s="474" t="s">
        <v>24</v>
      </c>
      <c r="AI363" s="475"/>
      <c r="AJ363" s="476" t="s">
        <v>220</v>
      </c>
      <c r="AK363" s="476" t="s">
        <v>222</v>
      </c>
      <c r="AL363" s="701"/>
      <c r="AM363" s="469"/>
      <c r="AN363" s="469"/>
      <c r="AO363" s="469"/>
      <c r="AP363" s="469"/>
      <c r="AQ363" s="469"/>
      <c r="AR363" s="469"/>
      <c r="AS363" s="469"/>
      <c r="AT363" s="469"/>
      <c r="AU363" s="469"/>
      <c r="AV363" s="469"/>
      <c r="AW363" s="469"/>
      <c r="AX363" s="469"/>
      <c r="AY363" s="469"/>
      <c r="AZ363" s="469"/>
      <c r="BA363" s="469"/>
      <c r="BB363" s="443"/>
      <c r="BC363" s="443"/>
      <c r="BD363" s="443"/>
      <c r="BE363" s="443"/>
      <c r="BF363" s="443"/>
      <c r="BG363" s="443"/>
      <c r="BH363" s="443"/>
      <c r="BI363" s="443"/>
      <c r="BJ363" s="443"/>
      <c r="BK363" s="443"/>
      <c r="BL363" s="443"/>
    </row>
    <row r="364" ht="27.75" customHeight="1">
      <c r="A364" s="462"/>
      <c r="B364" s="612"/>
      <c r="C364" s="613" t="s">
        <v>187</v>
      </c>
      <c r="D364" s="647" t="s">
        <v>144</v>
      </c>
      <c r="E364" s="615" t="s">
        <v>717</v>
      </c>
      <c r="F364" s="616"/>
      <c r="G364" s="616"/>
      <c r="H364" s="617"/>
      <c r="I364" s="618">
        <v>17.0</v>
      </c>
      <c r="J364" s="614" t="s">
        <v>146</v>
      </c>
      <c r="K364" s="734" t="s">
        <v>649</v>
      </c>
      <c r="L364" s="617"/>
      <c r="M364" s="620">
        <v>3026.52</v>
      </c>
      <c r="N364" s="621"/>
      <c r="O364" s="622"/>
      <c r="P364" s="623"/>
      <c r="Q364" s="624"/>
      <c r="R364" s="625"/>
      <c r="S364" s="626"/>
      <c r="T364" s="707"/>
      <c r="U364" s="627"/>
      <c r="V364" s="628"/>
      <c r="W364" s="629"/>
      <c r="X364" s="630"/>
      <c r="Y364" s="631"/>
      <c r="Z364" s="300"/>
      <c r="AA364" s="300"/>
      <c r="AB364" s="300"/>
      <c r="AC364" s="300"/>
      <c r="AD364" s="300"/>
      <c r="AE364" s="512" t="s">
        <v>227</v>
      </c>
      <c r="AF364" s="501">
        <f t="shared" ref="AF364:AF368" si="364">SUM(N364:Y364)</f>
        <v>0</v>
      </c>
      <c r="AG364" s="501">
        <f t="shared" ref="AG364:AG381" si="365">AF364*I364</f>
        <v>0</v>
      </c>
      <c r="AH364" s="502">
        <f t="shared" ref="AH364:AH368" si="366">SUM(N364:Y364)*M364</f>
        <v>0</v>
      </c>
      <c r="AI364" s="503"/>
      <c r="AJ364" s="531">
        <f>SUM(AJ365:AJ381)</f>
        <v>25.79</v>
      </c>
      <c r="AK364" s="531">
        <f>SUM(N364:Y364)*AJ364</f>
        <v>0</v>
      </c>
      <c r="AL364" s="532"/>
      <c r="AM364" s="469">
        <f t="shared" ref="AM364:BA364" si="363">$I364*N364</f>
        <v>0</v>
      </c>
      <c r="AN364" s="469">
        <f t="shared" si="363"/>
        <v>0</v>
      </c>
      <c r="AO364" s="469">
        <f t="shared" si="363"/>
        <v>0</v>
      </c>
      <c r="AP364" s="469">
        <f t="shared" si="363"/>
        <v>0</v>
      </c>
      <c r="AQ364" s="469">
        <f t="shared" si="363"/>
        <v>0</v>
      </c>
      <c r="AR364" s="469">
        <f t="shared" si="363"/>
        <v>0</v>
      </c>
      <c r="AS364" s="469">
        <f t="shared" si="363"/>
        <v>0</v>
      </c>
      <c r="AT364" s="469">
        <f t="shared" si="363"/>
        <v>0</v>
      </c>
      <c r="AU364" s="469">
        <f t="shared" si="363"/>
        <v>0</v>
      </c>
      <c r="AV364" s="469">
        <f t="shared" si="363"/>
        <v>0</v>
      </c>
      <c r="AW364" s="469">
        <f t="shared" si="363"/>
        <v>0</v>
      </c>
      <c r="AX364" s="469">
        <f t="shared" si="363"/>
        <v>0</v>
      </c>
      <c r="AY364" s="469">
        <f t="shared" si="363"/>
        <v>0</v>
      </c>
      <c r="AZ364" s="469">
        <f t="shared" si="363"/>
        <v>0</v>
      </c>
      <c r="BA364" s="469">
        <f t="shared" si="363"/>
        <v>0</v>
      </c>
      <c r="BB364" s="300"/>
      <c r="BC364" s="300"/>
      <c r="BD364" s="300"/>
      <c r="BE364" s="300"/>
      <c r="BF364" s="300"/>
      <c r="BG364" s="300"/>
      <c r="BH364" s="300"/>
      <c r="BI364" s="300"/>
      <c r="BJ364" s="300"/>
      <c r="BK364" s="300"/>
      <c r="BL364" s="300"/>
    </row>
    <row r="365" ht="12.75" customHeight="1">
      <c r="A365" s="462"/>
      <c r="B365" s="516"/>
      <c r="C365" s="735" t="s">
        <v>257</v>
      </c>
      <c r="D365" s="518" t="s">
        <v>144</v>
      </c>
      <c r="E365" s="519"/>
      <c r="F365" s="383"/>
      <c r="G365" s="736" t="s">
        <v>258</v>
      </c>
      <c r="H365" s="516" t="s">
        <v>251</v>
      </c>
      <c r="I365" s="521">
        <v>1.0</v>
      </c>
      <c r="J365" s="516" t="s">
        <v>146</v>
      </c>
      <c r="K365" s="516" t="s">
        <v>259</v>
      </c>
      <c r="L365" s="521">
        <v>47.0</v>
      </c>
      <c r="M365" s="523">
        <v>143.17</v>
      </c>
      <c r="N365" s="524"/>
      <c r="O365" s="525"/>
      <c r="P365" s="487"/>
      <c r="Q365" s="488"/>
      <c r="R365" s="489"/>
      <c r="S365" s="490"/>
      <c r="T365" s="526"/>
      <c r="U365" s="527"/>
      <c r="V365" s="528"/>
      <c r="W365" s="494"/>
      <c r="X365" s="495"/>
      <c r="Y365" s="496"/>
      <c r="Z365" s="300"/>
      <c r="AA365" s="300"/>
      <c r="AB365" s="300"/>
      <c r="AC365" s="300"/>
      <c r="AD365" s="300"/>
      <c r="AE365" s="512" t="s">
        <v>227</v>
      </c>
      <c r="AF365" s="513">
        <f t="shared" si="364"/>
        <v>0</v>
      </c>
      <c r="AG365" s="513">
        <f t="shared" si="365"/>
        <v>0</v>
      </c>
      <c r="AH365" s="514">
        <f t="shared" si="366"/>
        <v>0</v>
      </c>
      <c r="AI365" s="503"/>
      <c r="AJ365" s="530">
        <v>1.2</v>
      </c>
      <c r="AK365" s="531">
        <f t="shared" ref="AK365:AK381" si="368">AJ365*AG365</f>
        <v>0</v>
      </c>
      <c r="AL365" s="532"/>
      <c r="AM365" s="469">
        <f t="shared" ref="AM365:BA365" si="367">$I365*N365</f>
        <v>0</v>
      </c>
      <c r="AN365" s="469">
        <f t="shared" si="367"/>
        <v>0</v>
      </c>
      <c r="AO365" s="469">
        <f t="shared" si="367"/>
        <v>0</v>
      </c>
      <c r="AP365" s="469">
        <f t="shared" si="367"/>
        <v>0</v>
      </c>
      <c r="AQ365" s="469">
        <f t="shared" si="367"/>
        <v>0</v>
      </c>
      <c r="AR365" s="469">
        <f t="shared" si="367"/>
        <v>0</v>
      </c>
      <c r="AS365" s="469">
        <f t="shared" si="367"/>
        <v>0</v>
      </c>
      <c r="AT365" s="469">
        <f t="shared" si="367"/>
        <v>0</v>
      </c>
      <c r="AU365" s="469">
        <f t="shared" si="367"/>
        <v>0</v>
      </c>
      <c r="AV365" s="469">
        <f t="shared" si="367"/>
        <v>0</v>
      </c>
      <c r="AW365" s="469">
        <f t="shared" si="367"/>
        <v>0</v>
      </c>
      <c r="AX365" s="469">
        <f t="shared" si="367"/>
        <v>0</v>
      </c>
      <c r="AY365" s="469">
        <f t="shared" si="367"/>
        <v>0</v>
      </c>
      <c r="AZ365" s="469">
        <f t="shared" si="367"/>
        <v>0</v>
      </c>
      <c r="BA365" s="469">
        <f t="shared" si="367"/>
        <v>0</v>
      </c>
      <c r="BB365" s="300"/>
      <c r="BC365" s="300"/>
      <c r="BD365" s="300"/>
      <c r="BE365" s="300"/>
      <c r="BF365" s="300"/>
      <c r="BG365" s="300"/>
      <c r="BH365" s="300"/>
      <c r="BI365" s="300"/>
      <c r="BJ365" s="300"/>
      <c r="BK365" s="300"/>
      <c r="BL365" s="300"/>
    </row>
    <row r="366" ht="12.75" customHeight="1">
      <c r="A366" s="462"/>
      <c r="B366" s="516"/>
      <c r="C366" s="735" t="s">
        <v>261</v>
      </c>
      <c r="D366" s="518" t="s">
        <v>144</v>
      </c>
      <c r="E366" s="519"/>
      <c r="F366" s="383"/>
      <c r="G366" s="736" t="s">
        <v>262</v>
      </c>
      <c r="H366" s="516" t="s">
        <v>251</v>
      </c>
      <c r="I366" s="521">
        <v>1.0</v>
      </c>
      <c r="J366" s="516" t="s">
        <v>146</v>
      </c>
      <c r="K366" s="516" t="s">
        <v>259</v>
      </c>
      <c r="L366" s="521">
        <v>40.0</v>
      </c>
      <c r="M366" s="523">
        <v>143.17</v>
      </c>
      <c r="N366" s="524"/>
      <c r="O366" s="525"/>
      <c r="P366" s="487"/>
      <c r="Q366" s="488"/>
      <c r="R366" s="489"/>
      <c r="S366" s="490"/>
      <c r="T366" s="526"/>
      <c r="U366" s="527"/>
      <c r="V366" s="528"/>
      <c r="W366" s="494"/>
      <c r="X366" s="495"/>
      <c r="Y366" s="496"/>
      <c r="Z366" s="300"/>
      <c r="AA366" s="300"/>
      <c r="AB366" s="300"/>
      <c r="AC366" s="300"/>
      <c r="AD366" s="300"/>
      <c r="AE366" s="512" t="s">
        <v>227</v>
      </c>
      <c r="AF366" s="513">
        <f t="shared" si="364"/>
        <v>0</v>
      </c>
      <c r="AG366" s="513">
        <f t="shared" si="365"/>
        <v>0</v>
      </c>
      <c r="AH366" s="514">
        <f t="shared" si="366"/>
        <v>0</v>
      </c>
      <c r="AI366" s="503"/>
      <c r="AJ366" s="530">
        <v>1.1</v>
      </c>
      <c r="AK366" s="531">
        <f t="shared" si="368"/>
        <v>0</v>
      </c>
      <c r="AL366" s="532"/>
      <c r="AM366" s="469">
        <f t="shared" ref="AM366:BA366" si="369">$I366*N366</f>
        <v>0</v>
      </c>
      <c r="AN366" s="469">
        <f t="shared" si="369"/>
        <v>0</v>
      </c>
      <c r="AO366" s="469">
        <f t="shared" si="369"/>
        <v>0</v>
      </c>
      <c r="AP366" s="469">
        <f t="shared" si="369"/>
        <v>0</v>
      </c>
      <c r="AQ366" s="469">
        <f t="shared" si="369"/>
        <v>0</v>
      </c>
      <c r="AR366" s="469">
        <f t="shared" si="369"/>
        <v>0</v>
      </c>
      <c r="AS366" s="469">
        <f t="shared" si="369"/>
        <v>0</v>
      </c>
      <c r="AT366" s="469">
        <f t="shared" si="369"/>
        <v>0</v>
      </c>
      <c r="AU366" s="469">
        <f t="shared" si="369"/>
        <v>0</v>
      </c>
      <c r="AV366" s="469">
        <f t="shared" si="369"/>
        <v>0</v>
      </c>
      <c r="AW366" s="469">
        <f t="shared" si="369"/>
        <v>0</v>
      </c>
      <c r="AX366" s="469">
        <f t="shared" si="369"/>
        <v>0</v>
      </c>
      <c r="AY366" s="469">
        <f t="shared" si="369"/>
        <v>0</v>
      </c>
      <c r="AZ366" s="469">
        <f t="shared" si="369"/>
        <v>0</v>
      </c>
      <c r="BA366" s="469">
        <f t="shared" si="369"/>
        <v>0</v>
      </c>
      <c r="BB366" s="300"/>
      <c r="BC366" s="300"/>
      <c r="BD366" s="300"/>
      <c r="BE366" s="300"/>
      <c r="BF366" s="300"/>
      <c r="BG366" s="300"/>
      <c r="BH366" s="300"/>
      <c r="BI366" s="300"/>
      <c r="BJ366" s="300"/>
      <c r="BK366" s="300"/>
      <c r="BL366" s="300"/>
    </row>
    <row r="367" ht="12.75" customHeight="1">
      <c r="A367" s="462"/>
      <c r="B367" s="516"/>
      <c r="C367" s="735" t="s">
        <v>264</v>
      </c>
      <c r="D367" s="518" t="s">
        <v>144</v>
      </c>
      <c r="E367" s="519"/>
      <c r="F367" s="383"/>
      <c r="G367" s="736" t="s">
        <v>265</v>
      </c>
      <c r="H367" s="516" t="s">
        <v>251</v>
      </c>
      <c r="I367" s="521">
        <v>1.0</v>
      </c>
      <c r="J367" s="516" t="s">
        <v>146</v>
      </c>
      <c r="K367" s="516" t="s">
        <v>259</v>
      </c>
      <c r="L367" s="521">
        <v>44.0</v>
      </c>
      <c r="M367" s="523">
        <v>143.17</v>
      </c>
      <c r="N367" s="524"/>
      <c r="O367" s="525"/>
      <c r="P367" s="487"/>
      <c r="Q367" s="488"/>
      <c r="R367" s="489"/>
      <c r="S367" s="490"/>
      <c r="T367" s="526"/>
      <c r="U367" s="527"/>
      <c r="V367" s="528"/>
      <c r="W367" s="494"/>
      <c r="X367" s="495"/>
      <c r="Y367" s="496"/>
      <c r="Z367" s="300"/>
      <c r="AA367" s="300"/>
      <c r="AB367" s="300"/>
      <c r="AC367" s="300"/>
      <c r="AD367" s="300"/>
      <c r="AE367" s="512" t="s">
        <v>227</v>
      </c>
      <c r="AF367" s="513">
        <f t="shared" si="364"/>
        <v>0</v>
      </c>
      <c r="AG367" s="513">
        <f t="shared" si="365"/>
        <v>0</v>
      </c>
      <c r="AH367" s="514">
        <f t="shared" si="366"/>
        <v>0</v>
      </c>
      <c r="AI367" s="503"/>
      <c r="AJ367" s="530">
        <v>1.2</v>
      </c>
      <c r="AK367" s="531">
        <f t="shared" si="368"/>
        <v>0</v>
      </c>
      <c r="AL367" s="532"/>
      <c r="AM367" s="469">
        <f t="shared" ref="AM367:BA367" si="370">$I367*N367</f>
        <v>0</v>
      </c>
      <c r="AN367" s="469">
        <f t="shared" si="370"/>
        <v>0</v>
      </c>
      <c r="AO367" s="469">
        <f t="shared" si="370"/>
        <v>0</v>
      </c>
      <c r="AP367" s="469">
        <f t="shared" si="370"/>
        <v>0</v>
      </c>
      <c r="AQ367" s="469">
        <f t="shared" si="370"/>
        <v>0</v>
      </c>
      <c r="AR367" s="469">
        <f t="shared" si="370"/>
        <v>0</v>
      </c>
      <c r="AS367" s="469">
        <f t="shared" si="370"/>
        <v>0</v>
      </c>
      <c r="AT367" s="469">
        <f t="shared" si="370"/>
        <v>0</v>
      </c>
      <c r="AU367" s="469">
        <f t="shared" si="370"/>
        <v>0</v>
      </c>
      <c r="AV367" s="469">
        <f t="shared" si="370"/>
        <v>0</v>
      </c>
      <c r="AW367" s="469">
        <f t="shared" si="370"/>
        <v>0</v>
      </c>
      <c r="AX367" s="469">
        <f t="shared" si="370"/>
        <v>0</v>
      </c>
      <c r="AY367" s="469">
        <f t="shared" si="370"/>
        <v>0</v>
      </c>
      <c r="AZ367" s="469">
        <f t="shared" si="370"/>
        <v>0</v>
      </c>
      <c r="BA367" s="469">
        <f t="shared" si="370"/>
        <v>0</v>
      </c>
      <c r="BB367" s="300"/>
      <c r="BC367" s="300"/>
      <c r="BD367" s="300"/>
      <c r="BE367" s="300"/>
      <c r="BF367" s="300"/>
      <c r="BG367" s="300"/>
      <c r="BH367" s="300"/>
      <c r="BI367" s="300"/>
      <c r="BJ367" s="300"/>
      <c r="BK367" s="300"/>
      <c r="BL367" s="300"/>
    </row>
    <row r="368" ht="12.75" customHeight="1">
      <c r="A368" s="462"/>
      <c r="B368" s="516"/>
      <c r="C368" s="735" t="s">
        <v>267</v>
      </c>
      <c r="D368" s="518" t="s">
        <v>144</v>
      </c>
      <c r="E368" s="519"/>
      <c r="F368" s="383"/>
      <c r="G368" s="736" t="s">
        <v>268</v>
      </c>
      <c r="H368" s="516" t="s">
        <v>251</v>
      </c>
      <c r="I368" s="521">
        <v>1.0</v>
      </c>
      <c r="J368" s="516" t="s">
        <v>146</v>
      </c>
      <c r="K368" s="516" t="s">
        <v>259</v>
      </c>
      <c r="L368" s="521">
        <v>39.0</v>
      </c>
      <c r="M368" s="523">
        <v>143.17</v>
      </c>
      <c r="N368" s="524"/>
      <c r="O368" s="525"/>
      <c r="P368" s="487"/>
      <c r="Q368" s="488"/>
      <c r="R368" s="489"/>
      <c r="S368" s="490"/>
      <c r="T368" s="526"/>
      <c r="U368" s="527"/>
      <c r="V368" s="528"/>
      <c r="W368" s="494"/>
      <c r="X368" s="495"/>
      <c r="Y368" s="496"/>
      <c r="Z368" s="300"/>
      <c r="AA368" s="300"/>
      <c r="AB368" s="300"/>
      <c r="AC368" s="300"/>
      <c r="AD368" s="300"/>
      <c r="AE368" s="512" t="s">
        <v>227</v>
      </c>
      <c r="AF368" s="513">
        <f t="shared" si="364"/>
        <v>0</v>
      </c>
      <c r="AG368" s="513">
        <f t="shared" si="365"/>
        <v>0</v>
      </c>
      <c r="AH368" s="514">
        <f t="shared" si="366"/>
        <v>0</v>
      </c>
      <c r="AI368" s="503"/>
      <c r="AJ368" s="530">
        <v>0.8</v>
      </c>
      <c r="AK368" s="531">
        <f t="shared" si="368"/>
        <v>0</v>
      </c>
      <c r="AL368" s="532"/>
      <c r="AM368" s="469">
        <f t="shared" ref="AM368:BA368" si="371">$I368*N368</f>
        <v>0</v>
      </c>
      <c r="AN368" s="469">
        <f t="shared" si="371"/>
        <v>0</v>
      </c>
      <c r="AO368" s="469">
        <f t="shared" si="371"/>
        <v>0</v>
      </c>
      <c r="AP368" s="469">
        <f t="shared" si="371"/>
        <v>0</v>
      </c>
      <c r="AQ368" s="469">
        <f t="shared" si="371"/>
        <v>0</v>
      </c>
      <c r="AR368" s="469">
        <f t="shared" si="371"/>
        <v>0</v>
      </c>
      <c r="AS368" s="469">
        <f t="shared" si="371"/>
        <v>0</v>
      </c>
      <c r="AT368" s="469">
        <f t="shared" si="371"/>
        <v>0</v>
      </c>
      <c r="AU368" s="469">
        <f t="shared" si="371"/>
        <v>0</v>
      </c>
      <c r="AV368" s="469">
        <f t="shared" si="371"/>
        <v>0</v>
      </c>
      <c r="AW368" s="469">
        <f t="shared" si="371"/>
        <v>0</v>
      </c>
      <c r="AX368" s="469">
        <f t="shared" si="371"/>
        <v>0</v>
      </c>
      <c r="AY368" s="469">
        <f t="shared" si="371"/>
        <v>0</v>
      </c>
      <c r="AZ368" s="469">
        <f t="shared" si="371"/>
        <v>0</v>
      </c>
      <c r="BA368" s="469">
        <f t="shared" si="371"/>
        <v>0</v>
      </c>
      <c r="BB368" s="300"/>
      <c r="BC368" s="300"/>
      <c r="BD368" s="300"/>
      <c r="BE368" s="300"/>
      <c r="BF368" s="300"/>
      <c r="BG368" s="300"/>
      <c r="BH368" s="300"/>
      <c r="BI368" s="300"/>
      <c r="BJ368" s="300"/>
      <c r="BK368" s="300"/>
      <c r="BL368" s="300"/>
    </row>
    <row r="369" ht="12.0" customHeight="1">
      <c r="A369" s="462"/>
      <c r="B369" s="516" t="s">
        <v>269</v>
      </c>
      <c r="C369" s="735" t="s">
        <v>270</v>
      </c>
      <c r="D369" s="518" t="s">
        <v>144</v>
      </c>
      <c r="E369" s="519"/>
      <c r="F369" s="383"/>
      <c r="G369" s="737" t="s">
        <v>271</v>
      </c>
      <c r="H369" s="516" t="s">
        <v>251</v>
      </c>
      <c r="I369" s="521">
        <v>1.0</v>
      </c>
      <c r="J369" s="516" t="s">
        <v>146</v>
      </c>
      <c r="K369" s="516" t="s">
        <v>259</v>
      </c>
      <c r="L369" s="521">
        <v>40.0</v>
      </c>
      <c r="M369" s="523">
        <v>116.39</v>
      </c>
      <c r="N369" s="524"/>
      <c r="O369" s="525"/>
      <c r="P369" s="487"/>
      <c r="Q369" s="488"/>
      <c r="R369" s="489"/>
      <c r="S369" s="490"/>
      <c r="T369" s="526"/>
      <c r="U369" s="527"/>
      <c r="V369" s="528"/>
      <c r="W369" s="494"/>
      <c r="X369" s="495"/>
      <c r="Y369" s="496"/>
      <c r="Z369" s="497"/>
      <c r="AA369" s="498"/>
      <c r="AB369" s="499"/>
      <c r="AC369" s="443"/>
      <c r="AD369" s="443"/>
      <c r="AE369" s="512" t="s">
        <v>227</v>
      </c>
      <c r="AF369" s="513">
        <f t="shared" ref="AF369:AF370" si="373">SUM(N369:AB369)</f>
        <v>0</v>
      </c>
      <c r="AG369" s="513">
        <f t="shared" si="365"/>
        <v>0</v>
      </c>
      <c r="AH369" s="514">
        <f t="shared" ref="AH369:AH370" si="374">SUM(N369:AB369)*M369</f>
        <v>0</v>
      </c>
      <c r="AI369" s="503"/>
      <c r="AJ369" s="458">
        <v>0.92</v>
      </c>
      <c r="AK369" s="458">
        <f t="shared" si="368"/>
        <v>0</v>
      </c>
      <c r="AL369" s="515"/>
      <c r="AM369" s="469">
        <f t="shared" ref="AM369:BA369" si="372">$I369*N369</f>
        <v>0</v>
      </c>
      <c r="AN369" s="469">
        <f t="shared" si="372"/>
        <v>0</v>
      </c>
      <c r="AO369" s="469">
        <f t="shared" si="372"/>
        <v>0</v>
      </c>
      <c r="AP369" s="469">
        <f t="shared" si="372"/>
        <v>0</v>
      </c>
      <c r="AQ369" s="469">
        <f t="shared" si="372"/>
        <v>0</v>
      </c>
      <c r="AR369" s="469">
        <f t="shared" si="372"/>
        <v>0</v>
      </c>
      <c r="AS369" s="469">
        <f t="shared" si="372"/>
        <v>0</v>
      </c>
      <c r="AT369" s="469">
        <f t="shared" si="372"/>
        <v>0</v>
      </c>
      <c r="AU369" s="469">
        <f t="shared" si="372"/>
        <v>0</v>
      </c>
      <c r="AV369" s="469">
        <f t="shared" si="372"/>
        <v>0</v>
      </c>
      <c r="AW369" s="469">
        <f t="shared" si="372"/>
        <v>0</v>
      </c>
      <c r="AX369" s="469">
        <f t="shared" si="372"/>
        <v>0</v>
      </c>
      <c r="AY369" s="469">
        <f t="shared" si="372"/>
        <v>0</v>
      </c>
      <c r="AZ369" s="469">
        <f t="shared" si="372"/>
        <v>0</v>
      </c>
      <c r="BA369" s="469">
        <f t="shared" si="372"/>
        <v>0</v>
      </c>
      <c r="BB369" s="362"/>
      <c r="BC369" s="362"/>
      <c r="BD369" s="362"/>
      <c r="BE369" s="362"/>
      <c r="BF369" s="362"/>
      <c r="BG369" s="362"/>
      <c r="BH369" s="362"/>
      <c r="BI369" s="362"/>
      <c r="BJ369" s="362"/>
      <c r="BK369" s="362"/>
      <c r="BL369" s="362"/>
    </row>
    <row r="370" ht="12.0" customHeight="1">
      <c r="A370" s="462"/>
      <c r="B370" s="516" t="s">
        <v>272</v>
      </c>
      <c r="C370" s="735" t="s">
        <v>273</v>
      </c>
      <c r="D370" s="518" t="s">
        <v>144</v>
      </c>
      <c r="E370" s="519"/>
      <c r="F370" s="383"/>
      <c r="G370" s="737" t="s">
        <v>274</v>
      </c>
      <c r="H370" s="516" t="s">
        <v>251</v>
      </c>
      <c r="I370" s="521">
        <v>1.0</v>
      </c>
      <c r="J370" s="516" t="s">
        <v>146</v>
      </c>
      <c r="K370" s="516" t="s">
        <v>259</v>
      </c>
      <c r="L370" s="521">
        <v>50.0</v>
      </c>
      <c r="M370" s="523">
        <v>158.62</v>
      </c>
      <c r="N370" s="524"/>
      <c r="O370" s="525"/>
      <c r="P370" s="487"/>
      <c r="Q370" s="488"/>
      <c r="R370" s="489"/>
      <c r="S370" s="490"/>
      <c r="T370" s="526"/>
      <c r="U370" s="527"/>
      <c r="V370" s="528"/>
      <c r="W370" s="494"/>
      <c r="X370" s="495"/>
      <c r="Y370" s="496"/>
      <c r="Z370" s="497"/>
      <c r="AA370" s="498"/>
      <c r="AB370" s="499"/>
      <c r="AC370" s="443"/>
      <c r="AD370" s="443"/>
      <c r="AE370" s="512" t="s">
        <v>227</v>
      </c>
      <c r="AF370" s="513">
        <f t="shared" si="373"/>
        <v>0</v>
      </c>
      <c r="AG370" s="513">
        <f t="shared" si="365"/>
        <v>0</v>
      </c>
      <c r="AH370" s="514">
        <f t="shared" si="374"/>
        <v>0</v>
      </c>
      <c r="AI370" s="503"/>
      <c r="AJ370" s="458">
        <v>1.08</v>
      </c>
      <c r="AK370" s="458">
        <f t="shared" si="368"/>
        <v>0</v>
      </c>
      <c r="AL370" s="515"/>
      <c r="AM370" s="469">
        <f t="shared" ref="AM370:BA370" si="375">$I370*N370</f>
        <v>0</v>
      </c>
      <c r="AN370" s="469">
        <f t="shared" si="375"/>
        <v>0</v>
      </c>
      <c r="AO370" s="469">
        <f t="shared" si="375"/>
        <v>0</v>
      </c>
      <c r="AP370" s="469">
        <f t="shared" si="375"/>
        <v>0</v>
      </c>
      <c r="AQ370" s="469">
        <f t="shared" si="375"/>
        <v>0</v>
      </c>
      <c r="AR370" s="469">
        <f t="shared" si="375"/>
        <v>0</v>
      </c>
      <c r="AS370" s="469">
        <f t="shared" si="375"/>
        <v>0</v>
      </c>
      <c r="AT370" s="469">
        <f t="shared" si="375"/>
        <v>0</v>
      </c>
      <c r="AU370" s="469">
        <f t="shared" si="375"/>
        <v>0</v>
      </c>
      <c r="AV370" s="469">
        <f t="shared" si="375"/>
        <v>0</v>
      </c>
      <c r="AW370" s="469">
        <f t="shared" si="375"/>
        <v>0</v>
      </c>
      <c r="AX370" s="469">
        <f t="shared" si="375"/>
        <v>0</v>
      </c>
      <c r="AY370" s="469">
        <f t="shared" si="375"/>
        <v>0</v>
      </c>
      <c r="AZ370" s="469">
        <f t="shared" si="375"/>
        <v>0</v>
      </c>
      <c r="BA370" s="469">
        <f t="shared" si="375"/>
        <v>0</v>
      </c>
      <c r="BB370" s="362"/>
      <c r="BC370" s="362"/>
      <c r="BD370" s="362"/>
      <c r="BE370" s="362"/>
      <c r="BF370" s="362"/>
      <c r="BG370" s="362"/>
      <c r="BH370" s="362"/>
      <c r="BI370" s="362"/>
      <c r="BJ370" s="362"/>
      <c r="BK370" s="362"/>
      <c r="BL370" s="362"/>
    </row>
    <row r="371" ht="12.75" customHeight="1">
      <c r="A371" s="462"/>
      <c r="B371" s="518"/>
      <c r="C371" s="735" t="s">
        <v>718</v>
      </c>
      <c r="D371" s="518" t="s">
        <v>144</v>
      </c>
      <c r="E371" s="519"/>
      <c r="F371" s="383"/>
      <c r="G371" s="737" t="s">
        <v>719</v>
      </c>
      <c r="H371" s="518" t="s">
        <v>251</v>
      </c>
      <c r="I371" s="521">
        <v>1.0</v>
      </c>
      <c r="J371" s="516" t="s">
        <v>146</v>
      </c>
      <c r="K371" s="516" t="s">
        <v>259</v>
      </c>
      <c r="L371" s="521">
        <v>53.0</v>
      </c>
      <c r="M371" s="523">
        <v>227.63</v>
      </c>
      <c r="N371" s="524"/>
      <c r="O371" s="525"/>
      <c r="P371" s="487"/>
      <c r="Q371" s="488"/>
      <c r="R371" s="489"/>
      <c r="S371" s="490"/>
      <c r="T371" s="526"/>
      <c r="U371" s="527"/>
      <c r="V371" s="528"/>
      <c r="W371" s="494"/>
      <c r="X371" s="495"/>
      <c r="Y371" s="496"/>
      <c r="Z371" s="529"/>
      <c r="AA371" s="529"/>
      <c r="AB371" s="529"/>
      <c r="AC371" s="300"/>
      <c r="AD371" s="300"/>
      <c r="AE371" s="512" t="s">
        <v>227</v>
      </c>
      <c r="AF371" s="513">
        <f t="shared" ref="AF371:AF372" si="377">SUM(N371:Y371)</f>
        <v>0</v>
      </c>
      <c r="AG371" s="513">
        <f t="shared" si="365"/>
        <v>0</v>
      </c>
      <c r="AH371" s="514">
        <f t="shared" ref="AH371:AH372" si="378">SUM(N371:Y371)*M371</f>
        <v>0</v>
      </c>
      <c r="AI371" s="503"/>
      <c r="AJ371" s="530">
        <v>1.5</v>
      </c>
      <c r="AK371" s="531">
        <f t="shared" si="368"/>
        <v>0</v>
      </c>
      <c r="AL371" s="532"/>
      <c r="AM371" s="469">
        <f t="shared" ref="AM371:BA371" si="376">$I371*N371</f>
        <v>0</v>
      </c>
      <c r="AN371" s="469">
        <f t="shared" si="376"/>
        <v>0</v>
      </c>
      <c r="AO371" s="469">
        <f t="shared" si="376"/>
        <v>0</v>
      </c>
      <c r="AP371" s="469">
        <f t="shared" si="376"/>
        <v>0</v>
      </c>
      <c r="AQ371" s="469">
        <f t="shared" si="376"/>
        <v>0</v>
      </c>
      <c r="AR371" s="469">
        <f t="shared" si="376"/>
        <v>0</v>
      </c>
      <c r="AS371" s="469">
        <f t="shared" si="376"/>
        <v>0</v>
      </c>
      <c r="AT371" s="469">
        <f t="shared" si="376"/>
        <v>0</v>
      </c>
      <c r="AU371" s="469">
        <f t="shared" si="376"/>
        <v>0</v>
      </c>
      <c r="AV371" s="469">
        <f t="shared" si="376"/>
        <v>0</v>
      </c>
      <c r="AW371" s="469">
        <f t="shared" si="376"/>
        <v>0</v>
      </c>
      <c r="AX371" s="469">
        <f t="shared" si="376"/>
        <v>0</v>
      </c>
      <c r="AY371" s="469">
        <f t="shared" si="376"/>
        <v>0</v>
      </c>
      <c r="AZ371" s="469">
        <f t="shared" si="376"/>
        <v>0</v>
      </c>
      <c r="BA371" s="469">
        <f t="shared" si="376"/>
        <v>0</v>
      </c>
      <c r="BB371" s="300"/>
      <c r="BC371" s="300"/>
      <c r="BD371" s="300"/>
      <c r="BE371" s="300"/>
      <c r="BF371" s="300"/>
      <c r="BG371" s="300"/>
      <c r="BH371" s="300"/>
      <c r="BI371" s="300"/>
      <c r="BJ371" s="300"/>
      <c r="BK371" s="300"/>
      <c r="BL371" s="300"/>
    </row>
    <row r="372" ht="12.75" customHeight="1">
      <c r="A372" s="462"/>
      <c r="B372" s="518"/>
      <c r="C372" s="735" t="s">
        <v>720</v>
      </c>
      <c r="D372" s="518" t="s">
        <v>144</v>
      </c>
      <c r="E372" s="519"/>
      <c r="F372" s="383"/>
      <c r="G372" s="737" t="s">
        <v>721</v>
      </c>
      <c r="H372" s="518" t="s">
        <v>278</v>
      </c>
      <c r="I372" s="521">
        <v>1.0</v>
      </c>
      <c r="J372" s="516" t="s">
        <v>146</v>
      </c>
      <c r="K372" s="516" t="s">
        <v>259</v>
      </c>
      <c r="L372" s="521">
        <v>60.0</v>
      </c>
      <c r="M372" s="523">
        <v>217.33</v>
      </c>
      <c r="N372" s="524"/>
      <c r="O372" s="525"/>
      <c r="P372" s="487"/>
      <c r="Q372" s="488"/>
      <c r="R372" s="489"/>
      <c r="S372" s="490"/>
      <c r="T372" s="526"/>
      <c r="U372" s="527"/>
      <c r="V372" s="528"/>
      <c r="W372" s="494"/>
      <c r="X372" s="495"/>
      <c r="Y372" s="496"/>
      <c r="Z372" s="529"/>
      <c r="AA372" s="529"/>
      <c r="AB372" s="529"/>
      <c r="AC372" s="300"/>
      <c r="AD372" s="300"/>
      <c r="AE372" s="512" t="s">
        <v>227</v>
      </c>
      <c r="AF372" s="513">
        <f t="shared" si="377"/>
        <v>0</v>
      </c>
      <c r="AG372" s="513">
        <f t="shared" si="365"/>
        <v>0</v>
      </c>
      <c r="AH372" s="514">
        <f t="shared" si="378"/>
        <v>0</v>
      </c>
      <c r="AI372" s="503"/>
      <c r="AJ372" s="530">
        <v>1.7</v>
      </c>
      <c r="AK372" s="531">
        <f t="shared" si="368"/>
        <v>0</v>
      </c>
      <c r="AL372" s="532"/>
      <c r="AM372" s="469">
        <f t="shared" ref="AM372:BA372" si="379">$I372*N372</f>
        <v>0</v>
      </c>
      <c r="AN372" s="469">
        <f t="shared" si="379"/>
        <v>0</v>
      </c>
      <c r="AO372" s="469">
        <f t="shared" si="379"/>
        <v>0</v>
      </c>
      <c r="AP372" s="469">
        <f t="shared" si="379"/>
        <v>0</v>
      </c>
      <c r="AQ372" s="469">
        <f t="shared" si="379"/>
        <v>0</v>
      </c>
      <c r="AR372" s="469">
        <f t="shared" si="379"/>
        <v>0</v>
      </c>
      <c r="AS372" s="469">
        <f t="shared" si="379"/>
        <v>0</v>
      </c>
      <c r="AT372" s="469">
        <f t="shared" si="379"/>
        <v>0</v>
      </c>
      <c r="AU372" s="469">
        <f t="shared" si="379"/>
        <v>0</v>
      </c>
      <c r="AV372" s="469">
        <f t="shared" si="379"/>
        <v>0</v>
      </c>
      <c r="AW372" s="469">
        <f t="shared" si="379"/>
        <v>0</v>
      </c>
      <c r="AX372" s="469">
        <f t="shared" si="379"/>
        <v>0</v>
      </c>
      <c r="AY372" s="469">
        <f t="shared" si="379"/>
        <v>0</v>
      </c>
      <c r="AZ372" s="469">
        <f t="shared" si="379"/>
        <v>0</v>
      </c>
      <c r="BA372" s="469">
        <f t="shared" si="379"/>
        <v>0</v>
      </c>
      <c r="BB372" s="300"/>
      <c r="BC372" s="300"/>
      <c r="BD372" s="300"/>
      <c r="BE372" s="300"/>
      <c r="BF372" s="300"/>
      <c r="BG372" s="300"/>
      <c r="BH372" s="300"/>
      <c r="BI372" s="300"/>
      <c r="BJ372" s="300"/>
      <c r="BK372" s="300"/>
      <c r="BL372" s="300"/>
    </row>
    <row r="373" ht="12.0" customHeight="1">
      <c r="A373" s="462"/>
      <c r="B373" s="516" t="s">
        <v>722</v>
      </c>
      <c r="C373" s="735" t="s">
        <v>723</v>
      </c>
      <c r="D373" s="518" t="s">
        <v>144</v>
      </c>
      <c r="E373" s="519"/>
      <c r="F373" s="383"/>
      <c r="G373" s="737" t="s">
        <v>724</v>
      </c>
      <c r="H373" s="516" t="s">
        <v>278</v>
      </c>
      <c r="I373" s="521">
        <v>1.0</v>
      </c>
      <c r="J373" s="516" t="s">
        <v>146</v>
      </c>
      <c r="K373" s="516" t="s">
        <v>259</v>
      </c>
      <c r="L373" s="521">
        <v>57.0</v>
      </c>
      <c r="M373" s="523">
        <v>133.9</v>
      </c>
      <c r="N373" s="524"/>
      <c r="O373" s="525"/>
      <c r="P373" s="487"/>
      <c r="Q373" s="488"/>
      <c r="R373" s="489"/>
      <c r="S373" s="490"/>
      <c r="T373" s="526"/>
      <c r="U373" s="527"/>
      <c r="V373" s="528"/>
      <c r="W373" s="494"/>
      <c r="X373" s="495"/>
      <c r="Y373" s="496"/>
      <c r="Z373" s="497"/>
      <c r="AA373" s="498"/>
      <c r="AB373" s="499"/>
      <c r="AC373" s="443"/>
      <c r="AD373" s="443"/>
      <c r="AE373" s="512" t="s">
        <v>227</v>
      </c>
      <c r="AF373" s="513">
        <f t="shared" ref="AF373:AF376" si="381">SUM(N373:AB373)</f>
        <v>0</v>
      </c>
      <c r="AG373" s="513">
        <f t="shared" si="365"/>
        <v>0</v>
      </c>
      <c r="AH373" s="514">
        <f t="shared" ref="AH373:AH376" si="382">SUM(N373:AB373)*M373</f>
        <v>0</v>
      </c>
      <c r="AI373" s="503"/>
      <c r="AJ373" s="458">
        <v>1.16</v>
      </c>
      <c r="AK373" s="458">
        <f t="shared" si="368"/>
        <v>0</v>
      </c>
      <c r="AL373" s="515"/>
      <c r="AM373" s="469">
        <f t="shared" ref="AM373:BA373" si="380">$I373*N373</f>
        <v>0</v>
      </c>
      <c r="AN373" s="469">
        <f t="shared" si="380"/>
        <v>0</v>
      </c>
      <c r="AO373" s="469">
        <f t="shared" si="380"/>
        <v>0</v>
      </c>
      <c r="AP373" s="469">
        <f t="shared" si="380"/>
        <v>0</v>
      </c>
      <c r="AQ373" s="469">
        <f t="shared" si="380"/>
        <v>0</v>
      </c>
      <c r="AR373" s="469">
        <f t="shared" si="380"/>
        <v>0</v>
      </c>
      <c r="AS373" s="469">
        <f t="shared" si="380"/>
        <v>0</v>
      </c>
      <c r="AT373" s="469">
        <f t="shared" si="380"/>
        <v>0</v>
      </c>
      <c r="AU373" s="469">
        <f t="shared" si="380"/>
        <v>0</v>
      </c>
      <c r="AV373" s="469">
        <f t="shared" si="380"/>
        <v>0</v>
      </c>
      <c r="AW373" s="469">
        <f t="shared" si="380"/>
        <v>0</v>
      </c>
      <c r="AX373" s="469">
        <f t="shared" si="380"/>
        <v>0</v>
      </c>
      <c r="AY373" s="469">
        <f t="shared" si="380"/>
        <v>0</v>
      </c>
      <c r="AZ373" s="469">
        <f t="shared" si="380"/>
        <v>0</v>
      </c>
      <c r="BA373" s="469">
        <f t="shared" si="380"/>
        <v>0</v>
      </c>
      <c r="BB373" s="362"/>
      <c r="BC373" s="362"/>
      <c r="BD373" s="362"/>
      <c r="BE373" s="362"/>
      <c r="BF373" s="362"/>
      <c r="BG373" s="362"/>
      <c r="BH373" s="362"/>
      <c r="BI373" s="362"/>
      <c r="BJ373" s="362"/>
      <c r="BK373" s="362"/>
      <c r="BL373" s="362"/>
    </row>
    <row r="374" ht="12.0" customHeight="1">
      <c r="A374" s="462"/>
      <c r="B374" s="516" t="s">
        <v>275</v>
      </c>
      <c r="C374" s="735" t="s">
        <v>276</v>
      </c>
      <c r="D374" s="518" t="s">
        <v>144</v>
      </c>
      <c r="E374" s="519"/>
      <c r="F374" s="383"/>
      <c r="G374" s="737" t="s">
        <v>277</v>
      </c>
      <c r="H374" s="516" t="s">
        <v>278</v>
      </c>
      <c r="I374" s="521">
        <v>1.0</v>
      </c>
      <c r="J374" s="516" t="s">
        <v>146</v>
      </c>
      <c r="K374" s="516" t="s">
        <v>259</v>
      </c>
      <c r="L374" s="521">
        <v>63.0</v>
      </c>
      <c r="M374" s="523">
        <v>169.95</v>
      </c>
      <c r="N374" s="524"/>
      <c r="O374" s="525"/>
      <c r="P374" s="487"/>
      <c r="Q374" s="488"/>
      <c r="R374" s="489"/>
      <c r="S374" s="490"/>
      <c r="T374" s="526"/>
      <c r="U374" s="527"/>
      <c r="V374" s="528"/>
      <c r="W374" s="494"/>
      <c r="X374" s="495"/>
      <c r="Y374" s="496"/>
      <c r="Z374" s="497"/>
      <c r="AA374" s="498"/>
      <c r="AB374" s="499"/>
      <c r="AC374" s="443"/>
      <c r="AD374" s="443"/>
      <c r="AE374" s="512" t="s">
        <v>227</v>
      </c>
      <c r="AF374" s="513">
        <f t="shared" si="381"/>
        <v>0</v>
      </c>
      <c r="AG374" s="513">
        <f t="shared" si="365"/>
        <v>0</v>
      </c>
      <c r="AH374" s="514">
        <f t="shared" si="382"/>
        <v>0</v>
      </c>
      <c r="AI374" s="503"/>
      <c r="AJ374" s="458">
        <v>1.29</v>
      </c>
      <c r="AK374" s="458">
        <f t="shared" si="368"/>
        <v>0</v>
      </c>
      <c r="AL374" s="515"/>
      <c r="AM374" s="469">
        <f t="shared" ref="AM374:BA374" si="383">$I374*N374</f>
        <v>0</v>
      </c>
      <c r="AN374" s="469">
        <f t="shared" si="383"/>
        <v>0</v>
      </c>
      <c r="AO374" s="469">
        <f t="shared" si="383"/>
        <v>0</v>
      </c>
      <c r="AP374" s="469">
        <f t="shared" si="383"/>
        <v>0</v>
      </c>
      <c r="AQ374" s="469">
        <f t="shared" si="383"/>
        <v>0</v>
      </c>
      <c r="AR374" s="469">
        <f t="shared" si="383"/>
        <v>0</v>
      </c>
      <c r="AS374" s="469">
        <f t="shared" si="383"/>
        <v>0</v>
      </c>
      <c r="AT374" s="469">
        <f t="shared" si="383"/>
        <v>0</v>
      </c>
      <c r="AU374" s="469">
        <f t="shared" si="383"/>
        <v>0</v>
      </c>
      <c r="AV374" s="469">
        <f t="shared" si="383"/>
        <v>0</v>
      </c>
      <c r="AW374" s="469">
        <f t="shared" si="383"/>
        <v>0</v>
      </c>
      <c r="AX374" s="469">
        <f t="shared" si="383"/>
        <v>0</v>
      </c>
      <c r="AY374" s="469">
        <f t="shared" si="383"/>
        <v>0</v>
      </c>
      <c r="AZ374" s="469">
        <f t="shared" si="383"/>
        <v>0</v>
      </c>
      <c r="BA374" s="469">
        <f t="shared" si="383"/>
        <v>0</v>
      </c>
      <c r="BB374" s="362"/>
      <c r="BC374" s="362"/>
      <c r="BD374" s="362"/>
      <c r="BE374" s="362"/>
      <c r="BF374" s="362"/>
      <c r="BG374" s="362"/>
      <c r="BH374" s="362"/>
      <c r="BI374" s="362"/>
      <c r="BJ374" s="362"/>
      <c r="BK374" s="362"/>
      <c r="BL374" s="362"/>
    </row>
    <row r="375" ht="12.0" customHeight="1">
      <c r="A375" s="462"/>
      <c r="B375" s="516" t="s">
        <v>279</v>
      </c>
      <c r="C375" s="735" t="s">
        <v>280</v>
      </c>
      <c r="D375" s="518" t="s">
        <v>144</v>
      </c>
      <c r="E375" s="519"/>
      <c r="F375" s="383"/>
      <c r="G375" s="737" t="s">
        <v>281</v>
      </c>
      <c r="H375" s="516" t="s">
        <v>278</v>
      </c>
      <c r="I375" s="521">
        <v>1.0</v>
      </c>
      <c r="J375" s="516" t="s">
        <v>146</v>
      </c>
      <c r="K375" s="516" t="s">
        <v>259</v>
      </c>
      <c r="L375" s="521">
        <v>59.0</v>
      </c>
      <c r="M375" s="523">
        <v>169.95</v>
      </c>
      <c r="N375" s="524"/>
      <c r="O375" s="525"/>
      <c r="P375" s="487"/>
      <c r="Q375" s="488"/>
      <c r="R375" s="489"/>
      <c r="S375" s="490"/>
      <c r="T375" s="526"/>
      <c r="U375" s="527"/>
      <c r="V375" s="528"/>
      <c r="W375" s="494"/>
      <c r="X375" s="495"/>
      <c r="Y375" s="496"/>
      <c r="Z375" s="497"/>
      <c r="AA375" s="498"/>
      <c r="AB375" s="499"/>
      <c r="AC375" s="443"/>
      <c r="AD375" s="443"/>
      <c r="AE375" s="512" t="s">
        <v>227</v>
      </c>
      <c r="AF375" s="513">
        <f t="shared" si="381"/>
        <v>0</v>
      </c>
      <c r="AG375" s="513">
        <f t="shared" si="365"/>
        <v>0</v>
      </c>
      <c r="AH375" s="514">
        <f t="shared" si="382"/>
        <v>0</v>
      </c>
      <c r="AI375" s="503"/>
      <c r="AJ375" s="458">
        <v>1.24</v>
      </c>
      <c r="AK375" s="458">
        <f t="shared" si="368"/>
        <v>0</v>
      </c>
      <c r="AL375" s="515"/>
      <c r="AM375" s="469">
        <f t="shared" ref="AM375:BA375" si="384">$I375*N375</f>
        <v>0</v>
      </c>
      <c r="AN375" s="469">
        <f t="shared" si="384"/>
        <v>0</v>
      </c>
      <c r="AO375" s="469">
        <f t="shared" si="384"/>
        <v>0</v>
      </c>
      <c r="AP375" s="469">
        <f t="shared" si="384"/>
        <v>0</v>
      </c>
      <c r="AQ375" s="469">
        <f t="shared" si="384"/>
        <v>0</v>
      </c>
      <c r="AR375" s="469">
        <f t="shared" si="384"/>
        <v>0</v>
      </c>
      <c r="AS375" s="469">
        <f t="shared" si="384"/>
        <v>0</v>
      </c>
      <c r="AT375" s="469">
        <f t="shared" si="384"/>
        <v>0</v>
      </c>
      <c r="AU375" s="469">
        <f t="shared" si="384"/>
        <v>0</v>
      </c>
      <c r="AV375" s="469">
        <f t="shared" si="384"/>
        <v>0</v>
      </c>
      <c r="AW375" s="469">
        <f t="shared" si="384"/>
        <v>0</v>
      </c>
      <c r="AX375" s="469">
        <f t="shared" si="384"/>
        <v>0</v>
      </c>
      <c r="AY375" s="469">
        <f t="shared" si="384"/>
        <v>0</v>
      </c>
      <c r="AZ375" s="469">
        <f t="shared" si="384"/>
        <v>0</v>
      </c>
      <c r="BA375" s="469">
        <f t="shared" si="384"/>
        <v>0</v>
      </c>
      <c r="BB375" s="362"/>
      <c r="BC375" s="362"/>
      <c r="BD375" s="362"/>
      <c r="BE375" s="362"/>
      <c r="BF375" s="362"/>
      <c r="BG375" s="362"/>
      <c r="BH375" s="362"/>
      <c r="BI375" s="362"/>
      <c r="BJ375" s="362"/>
      <c r="BK375" s="362"/>
      <c r="BL375" s="362"/>
    </row>
    <row r="376" ht="12.0" customHeight="1">
      <c r="A376" s="462"/>
      <c r="B376" s="516" t="s">
        <v>725</v>
      </c>
      <c r="C376" s="735" t="s">
        <v>726</v>
      </c>
      <c r="D376" s="518" t="s">
        <v>144</v>
      </c>
      <c r="E376" s="519"/>
      <c r="F376" s="383"/>
      <c r="G376" s="737" t="s">
        <v>727</v>
      </c>
      <c r="H376" s="516" t="s">
        <v>278</v>
      </c>
      <c r="I376" s="521">
        <v>1.0</v>
      </c>
      <c r="J376" s="516" t="s">
        <v>146</v>
      </c>
      <c r="K376" s="516" t="s">
        <v>259</v>
      </c>
      <c r="L376" s="521">
        <v>64.0</v>
      </c>
      <c r="M376" s="523">
        <v>230.72</v>
      </c>
      <c r="N376" s="524"/>
      <c r="O376" s="525"/>
      <c r="P376" s="487"/>
      <c r="Q376" s="488"/>
      <c r="R376" s="489"/>
      <c r="S376" s="490"/>
      <c r="T376" s="526"/>
      <c r="U376" s="527"/>
      <c r="V376" s="528"/>
      <c r="W376" s="494"/>
      <c r="X376" s="495"/>
      <c r="Y376" s="496"/>
      <c r="Z376" s="497"/>
      <c r="AA376" s="498"/>
      <c r="AB376" s="499"/>
      <c r="AC376" s="443"/>
      <c r="AD376" s="443"/>
      <c r="AE376" s="512" t="s">
        <v>227</v>
      </c>
      <c r="AF376" s="513">
        <f t="shared" si="381"/>
        <v>0</v>
      </c>
      <c r="AG376" s="513">
        <f t="shared" si="365"/>
        <v>0</v>
      </c>
      <c r="AH376" s="514">
        <f t="shared" si="382"/>
        <v>0</v>
      </c>
      <c r="AI376" s="503"/>
      <c r="AJ376" s="458">
        <v>1.45</v>
      </c>
      <c r="AK376" s="458">
        <f t="shared" si="368"/>
        <v>0</v>
      </c>
      <c r="AL376" s="515"/>
      <c r="AM376" s="469">
        <f t="shared" ref="AM376:BA376" si="385">$I376*N376</f>
        <v>0</v>
      </c>
      <c r="AN376" s="469">
        <f t="shared" si="385"/>
        <v>0</v>
      </c>
      <c r="AO376" s="469">
        <f t="shared" si="385"/>
        <v>0</v>
      </c>
      <c r="AP376" s="469">
        <f t="shared" si="385"/>
        <v>0</v>
      </c>
      <c r="AQ376" s="469">
        <f t="shared" si="385"/>
        <v>0</v>
      </c>
      <c r="AR376" s="469">
        <f t="shared" si="385"/>
        <v>0</v>
      </c>
      <c r="AS376" s="469">
        <f t="shared" si="385"/>
        <v>0</v>
      </c>
      <c r="AT376" s="469">
        <f t="shared" si="385"/>
        <v>0</v>
      </c>
      <c r="AU376" s="469">
        <f t="shared" si="385"/>
        <v>0</v>
      </c>
      <c r="AV376" s="469">
        <f t="shared" si="385"/>
        <v>0</v>
      </c>
      <c r="AW376" s="469">
        <f t="shared" si="385"/>
        <v>0</v>
      </c>
      <c r="AX376" s="469">
        <f t="shared" si="385"/>
        <v>0</v>
      </c>
      <c r="AY376" s="469">
        <f t="shared" si="385"/>
        <v>0</v>
      </c>
      <c r="AZ376" s="469">
        <f t="shared" si="385"/>
        <v>0</v>
      </c>
      <c r="BA376" s="469">
        <f t="shared" si="385"/>
        <v>0</v>
      </c>
      <c r="BB376" s="362"/>
      <c r="BC376" s="362"/>
      <c r="BD376" s="362"/>
      <c r="BE376" s="362"/>
      <c r="BF376" s="362"/>
      <c r="BG376" s="362"/>
      <c r="BH376" s="362"/>
      <c r="BI376" s="362"/>
      <c r="BJ376" s="362"/>
      <c r="BK376" s="362"/>
      <c r="BL376" s="362"/>
    </row>
    <row r="377" ht="12.75" customHeight="1">
      <c r="A377" s="462"/>
      <c r="B377" s="516"/>
      <c r="C377" s="735" t="s">
        <v>728</v>
      </c>
      <c r="D377" s="518" t="s">
        <v>144</v>
      </c>
      <c r="E377" s="519"/>
      <c r="F377" s="383"/>
      <c r="G377" s="736" t="s">
        <v>729</v>
      </c>
      <c r="H377" s="518" t="s">
        <v>278</v>
      </c>
      <c r="I377" s="521">
        <v>1.0</v>
      </c>
      <c r="J377" s="516" t="s">
        <v>146</v>
      </c>
      <c r="K377" s="516" t="s">
        <v>259</v>
      </c>
      <c r="L377" s="521">
        <v>70.0</v>
      </c>
      <c r="M377" s="523">
        <v>246.17</v>
      </c>
      <c r="N377" s="524"/>
      <c r="O377" s="525"/>
      <c r="P377" s="487"/>
      <c r="Q377" s="488"/>
      <c r="R377" s="489"/>
      <c r="S377" s="490"/>
      <c r="T377" s="526"/>
      <c r="U377" s="527"/>
      <c r="V377" s="528"/>
      <c r="W377" s="494"/>
      <c r="X377" s="495"/>
      <c r="Y377" s="496"/>
      <c r="Z377" s="529"/>
      <c r="AA377" s="529"/>
      <c r="AB377" s="529"/>
      <c r="AC377" s="300"/>
      <c r="AD377" s="300"/>
      <c r="AE377" s="512" t="s">
        <v>227</v>
      </c>
      <c r="AF377" s="513">
        <f t="shared" ref="AF377:AF381" si="387">SUM(N377:Y377)</f>
        <v>0</v>
      </c>
      <c r="AG377" s="513">
        <f t="shared" si="365"/>
        <v>0</v>
      </c>
      <c r="AH377" s="514">
        <f t="shared" ref="AH377:AH381" si="388">SUM(N377:Y377)*M377</f>
        <v>0</v>
      </c>
      <c r="AI377" s="503"/>
      <c r="AJ377" s="530">
        <v>1.7</v>
      </c>
      <c r="AK377" s="531">
        <f t="shared" si="368"/>
        <v>0</v>
      </c>
      <c r="AL377" s="532"/>
      <c r="AM377" s="469">
        <f t="shared" ref="AM377:BA377" si="386">$I377*N377</f>
        <v>0</v>
      </c>
      <c r="AN377" s="469">
        <f t="shared" si="386"/>
        <v>0</v>
      </c>
      <c r="AO377" s="469">
        <f t="shared" si="386"/>
        <v>0</v>
      </c>
      <c r="AP377" s="469">
        <f t="shared" si="386"/>
        <v>0</v>
      </c>
      <c r="AQ377" s="469">
        <f t="shared" si="386"/>
        <v>0</v>
      </c>
      <c r="AR377" s="469">
        <f t="shared" si="386"/>
        <v>0</v>
      </c>
      <c r="AS377" s="469">
        <f t="shared" si="386"/>
        <v>0</v>
      </c>
      <c r="AT377" s="469">
        <f t="shared" si="386"/>
        <v>0</v>
      </c>
      <c r="AU377" s="469">
        <f t="shared" si="386"/>
        <v>0</v>
      </c>
      <c r="AV377" s="469">
        <f t="shared" si="386"/>
        <v>0</v>
      </c>
      <c r="AW377" s="469">
        <f t="shared" si="386"/>
        <v>0</v>
      </c>
      <c r="AX377" s="469">
        <f t="shared" si="386"/>
        <v>0</v>
      </c>
      <c r="AY377" s="469">
        <f t="shared" si="386"/>
        <v>0</v>
      </c>
      <c r="AZ377" s="469">
        <f t="shared" si="386"/>
        <v>0</v>
      </c>
      <c r="BA377" s="469">
        <f t="shared" si="386"/>
        <v>0</v>
      </c>
      <c r="BB377" s="300"/>
      <c r="BC377" s="300"/>
      <c r="BD377" s="300"/>
      <c r="BE377" s="300"/>
      <c r="BF377" s="300"/>
      <c r="BG377" s="300"/>
      <c r="BH377" s="300"/>
      <c r="BI377" s="300"/>
      <c r="BJ377" s="300"/>
      <c r="BK377" s="300"/>
      <c r="BL377" s="300"/>
    </row>
    <row r="378" ht="12.75" customHeight="1">
      <c r="A378" s="462"/>
      <c r="B378" s="516"/>
      <c r="C378" s="735" t="s">
        <v>730</v>
      </c>
      <c r="D378" s="518" t="s">
        <v>144</v>
      </c>
      <c r="E378" s="519"/>
      <c r="F378" s="383"/>
      <c r="G378" s="736" t="s">
        <v>731</v>
      </c>
      <c r="H378" s="518" t="s">
        <v>476</v>
      </c>
      <c r="I378" s="521">
        <v>1.0</v>
      </c>
      <c r="J378" s="516" t="s">
        <v>146</v>
      </c>
      <c r="K378" s="516" t="s">
        <v>259</v>
      </c>
      <c r="L378" s="521">
        <v>73.0</v>
      </c>
      <c r="M378" s="523">
        <v>246.17</v>
      </c>
      <c r="N378" s="524"/>
      <c r="O378" s="525"/>
      <c r="P378" s="487"/>
      <c r="Q378" s="488"/>
      <c r="R378" s="489"/>
      <c r="S378" s="490"/>
      <c r="T378" s="526"/>
      <c r="U378" s="527"/>
      <c r="V378" s="528"/>
      <c r="W378" s="494"/>
      <c r="X378" s="495"/>
      <c r="Y378" s="496"/>
      <c r="Z378" s="529"/>
      <c r="AA378" s="529"/>
      <c r="AB378" s="529"/>
      <c r="AC378" s="300"/>
      <c r="AD378" s="300"/>
      <c r="AE378" s="512" t="s">
        <v>227</v>
      </c>
      <c r="AF378" s="513">
        <f t="shared" si="387"/>
        <v>0</v>
      </c>
      <c r="AG378" s="513">
        <f t="shared" si="365"/>
        <v>0</v>
      </c>
      <c r="AH378" s="514">
        <f t="shared" si="388"/>
        <v>0</v>
      </c>
      <c r="AI378" s="503"/>
      <c r="AJ378" s="530">
        <v>1.6</v>
      </c>
      <c r="AK378" s="531">
        <f t="shared" si="368"/>
        <v>0</v>
      </c>
      <c r="AL378" s="532"/>
      <c r="AM378" s="469">
        <f t="shared" ref="AM378:BA378" si="389">$I378*N378</f>
        <v>0</v>
      </c>
      <c r="AN378" s="469">
        <f t="shared" si="389"/>
        <v>0</v>
      </c>
      <c r="AO378" s="469">
        <f t="shared" si="389"/>
        <v>0</v>
      </c>
      <c r="AP378" s="469">
        <f t="shared" si="389"/>
        <v>0</v>
      </c>
      <c r="AQ378" s="469">
        <f t="shared" si="389"/>
        <v>0</v>
      </c>
      <c r="AR378" s="469">
        <f t="shared" si="389"/>
        <v>0</v>
      </c>
      <c r="AS378" s="469">
        <f t="shared" si="389"/>
        <v>0</v>
      </c>
      <c r="AT378" s="469">
        <f t="shared" si="389"/>
        <v>0</v>
      </c>
      <c r="AU378" s="469">
        <f t="shared" si="389"/>
        <v>0</v>
      </c>
      <c r="AV378" s="469">
        <f t="shared" si="389"/>
        <v>0</v>
      </c>
      <c r="AW378" s="469">
        <f t="shared" si="389"/>
        <v>0</v>
      </c>
      <c r="AX378" s="469">
        <f t="shared" si="389"/>
        <v>0</v>
      </c>
      <c r="AY378" s="469">
        <f t="shared" si="389"/>
        <v>0</v>
      </c>
      <c r="AZ378" s="469">
        <f t="shared" si="389"/>
        <v>0</v>
      </c>
      <c r="BA378" s="469">
        <f t="shared" si="389"/>
        <v>0</v>
      </c>
      <c r="BB378" s="300"/>
      <c r="BC378" s="300"/>
      <c r="BD378" s="300"/>
      <c r="BE378" s="300"/>
      <c r="BF378" s="300"/>
      <c r="BG378" s="300"/>
      <c r="BH378" s="300"/>
      <c r="BI378" s="300"/>
      <c r="BJ378" s="300"/>
      <c r="BK378" s="300"/>
      <c r="BL378" s="300"/>
    </row>
    <row r="379" ht="12.75" customHeight="1">
      <c r="A379" s="462"/>
      <c r="B379" s="516"/>
      <c r="C379" s="735" t="s">
        <v>732</v>
      </c>
      <c r="D379" s="518" t="s">
        <v>144</v>
      </c>
      <c r="E379" s="519"/>
      <c r="F379" s="383"/>
      <c r="G379" s="736" t="s">
        <v>733</v>
      </c>
      <c r="H379" s="518" t="s">
        <v>476</v>
      </c>
      <c r="I379" s="521">
        <v>1.0</v>
      </c>
      <c r="J379" s="516" t="s">
        <v>146</v>
      </c>
      <c r="K379" s="516" t="s">
        <v>259</v>
      </c>
      <c r="L379" s="521">
        <v>76.0</v>
      </c>
      <c r="M379" s="523">
        <v>332.69</v>
      </c>
      <c r="N379" s="524"/>
      <c r="O379" s="525"/>
      <c r="P379" s="487"/>
      <c r="Q379" s="488"/>
      <c r="R379" s="489"/>
      <c r="S379" s="490"/>
      <c r="T379" s="526"/>
      <c r="U379" s="527"/>
      <c r="V379" s="528"/>
      <c r="W379" s="494"/>
      <c r="X379" s="495"/>
      <c r="Y379" s="496"/>
      <c r="Z379" s="529"/>
      <c r="AA379" s="529"/>
      <c r="AB379" s="529"/>
      <c r="AC379" s="300"/>
      <c r="AD379" s="300"/>
      <c r="AE379" s="512" t="s">
        <v>227</v>
      </c>
      <c r="AF379" s="513">
        <f t="shared" si="387"/>
        <v>0</v>
      </c>
      <c r="AG379" s="513">
        <f t="shared" si="365"/>
        <v>0</v>
      </c>
      <c r="AH379" s="514">
        <f t="shared" si="388"/>
        <v>0</v>
      </c>
      <c r="AI379" s="503"/>
      <c r="AJ379" s="530">
        <v>2.1</v>
      </c>
      <c r="AK379" s="531">
        <f t="shared" si="368"/>
        <v>0</v>
      </c>
      <c r="AL379" s="532"/>
      <c r="AM379" s="469">
        <f t="shared" ref="AM379:BA379" si="390">$I379*N379</f>
        <v>0</v>
      </c>
      <c r="AN379" s="469">
        <f t="shared" si="390"/>
        <v>0</v>
      </c>
      <c r="AO379" s="469">
        <f t="shared" si="390"/>
        <v>0</v>
      </c>
      <c r="AP379" s="469">
        <f t="shared" si="390"/>
        <v>0</v>
      </c>
      <c r="AQ379" s="469">
        <f t="shared" si="390"/>
        <v>0</v>
      </c>
      <c r="AR379" s="469">
        <f t="shared" si="390"/>
        <v>0</v>
      </c>
      <c r="AS379" s="469">
        <f t="shared" si="390"/>
        <v>0</v>
      </c>
      <c r="AT379" s="469">
        <f t="shared" si="390"/>
        <v>0</v>
      </c>
      <c r="AU379" s="469">
        <f t="shared" si="390"/>
        <v>0</v>
      </c>
      <c r="AV379" s="469">
        <f t="shared" si="390"/>
        <v>0</v>
      </c>
      <c r="AW379" s="469">
        <f t="shared" si="390"/>
        <v>0</v>
      </c>
      <c r="AX379" s="469">
        <f t="shared" si="390"/>
        <v>0</v>
      </c>
      <c r="AY379" s="469">
        <f t="shared" si="390"/>
        <v>0</v>
      </c>
      <c r="AZ379" s="469">
        <f t="shared" si="390"/>
        <v>0</v>
      </c>
      <c r="BA379" s="469">
        <f t="shared" si="390"/>
        <v>0</v>
      </c>
      <c r="BB379" s="300"/>
      <c r="BC379" s="300"/>
      <c r="BD379" s="300"/>
      <c r="BE379" s="300"/>
      <c r="BF379" s="300"/>
      <c r="BG379" s="300"/>
      <c r="BH379" s="300"/>
      <c r="BI379" s="300"/>
      <c r="BJ379" s="300"/>
      <c r="BK379" s="300"/>
      <c r="BL379" s="300"/>
    </row>
    <row r="380" ht="12.75" customHeight="1">
      <c r="A380" s="462"/>
      <c r="B380" s="516"/>
      <c r="C380" s="735" t="s">
        <v>734</v>
      </c>
      <c r="D380" s="518" t="s">
        <v>144</v>
      </c>
      <c r="E380" s="519"/>
      <c r="F380" s="383"/>
      <c r="G380" s="736" t="s">
        <v>735</v>
      </c>
      <c r="H380" s="518" t="s">
        <v>476</v>
      </c>
      <c r="I380" s="521">
        <v>1.0</v>
      </c>
      <c r="J380" s="516" t="s">
        <v>146</v>
      </c>
      <c r="K380" s="516" t="s">
        <v>259</v>
      </c>
      <c r="L380" s="521">
        <v>80.0</v>
      </c>
      <c r="M380" s="523">
        <v>390.37</v>
      </c>
      <c r="N380" s="524"/>
      <c r="O380" s="525"/>
      <c r="P380" s="487"/>
      <c r="Q380" s="488"/>
      <c r="R380" s="489"/>
      <c r="S380" s="490"/>
      <c r="T380" s="526"/>
      <c r="U380" s="527"/>
      <c r="V380" s="528"/>
      <c r="W380" s="494"/>
      <c r="X380" s="495"/>
      <c r="Y380" s="496"/>
      <c r="Z380" s="529"/>
      <c r="AA380" s="529"/>
      <c r="AB380" s="529"/>
      <c r="AC380" s="300"/>
      <c r="AD380" s="300"/>
      <c r="AE380" s="512" t="s">
        <v>227</v>
      </c>
      <c r="AF380" s="513">
        <f t="shared" si="387"/>
        <v>0</v>
      </c>
      <c r="AG380" s="513">
        <f t="shared" si="365"/>
        <v>0</v>
      </c>
      <c r="AH380" s="514">
        <f t="shared" si="388"/>
        <v>0</v>
      </c>
      <c r="AI380" s="503"/>
      <c r="AJ380" s="530">
        <v>2.6</v>
      </c>
      <c r="AK380" s="531">
        <f t="shared" si="368"/>
        <v>0</v>
      </c>
      <c r="AL380" s="532"/>
      <c r="AM380" s="469">
        <f t="shared" ref="AM380:BA380" si="391">$I380*N380</f>
        <v>0</v>
      </c>
      <c r="AN380" s="469">
        <f t="shared" si="391"/>
        <v>0</v>
      </c>
      <c r="AO380" s="469">
        <f t="shared" si="391"/>
        <v>0</v>
      </c>
      <c r="AP380" s="469">
        <f t="shared" si="391"/>
        <v>0</v>
      </c>
      <c r="AQ380" s="469">
        <f t="shared" si="391"/>
        <v>0</v>
      </c>
      <c r="AR380" s="469">
        <f t="shared" si="391"/>
        <v>0</v>
      </c>
      <c r="AS380" s="469">
        <f t="shared" si="391"/>
        <v>0</v>
      </c>
      <c r="AT380" s="469">
        <f t="shared" si="391"/>
        <v>0</v>
      </c>
      <c r="AU380" s="469">
        <f t="shared" si="391"/>
        <v>0</v>
      </c>
      <c r="AV380" s="469">
        <f t="shared" si="391"/>
        <v>0</v>
      </c>
      <c r="AW380" s="469">
        <f t="shared" si="391"/>
        <v>0</v>
      </c>
      <c r="AX380" s="469">
        <f t="shared" si="391"/>
        <v>0</v>
      </c>
      <c r="AY380" s="469">
        <f t="shared" si="391"/>
        <v>0</v>
      </c>
      <c r="AZ380" s="469">
        <f t="shared" si="391"/>
        <v>0</v>
      </c>
      <c r="BA380" s="469">
        <f t="shared" si="391"/>
        <v>0</v>
      </c>
      <c r="BB380" s="300"/>
      <c r="BC380" s="300"/>
      <c r="BD380" s="300"/>
      <c r="BE380" s="300"/>
      <c r="BF380" s="300"/>
      <c r="BG380" s="300"/>
      <c r="BH380" s="300"/>
      <c r="BI380" s="300"/>
      <c r="BJ380" s="300"/>
      <c r="BK380" s="300"/>
      <c r="BL380" s="300"/>
    </row>
    <row r="381" ht="12.75" customHeight="1">
      <c r="A381" s="462"/>
      <c r="B381" s="516"/>
      <c r="C381" s="735" t="s">
        <v>736</v>
      </c>
      <c r="D381" s="518" t="s">
        <v>144</v>
      </c>
      <c r="E381" s="519"/>
      <c r="F381" s="383"/>
      <c r="G381" s="736" t="s">
        <v>737</v>
      </c>
      <c r="H381" s="518" t="s">
        <v>476</v>
      </c>
      <c r="I381" s="521">
        <v>1.0</v>
      </c>
      <c r="J381" s="516" t="s">
        <v>146</v>
      </c>
      <c r="K381" s="516" t="s">
        <v>259</v>
      </c>
      <c r="L381" s="521">
        <v>87.0</v>
      </c>
      <c r="M381" s="523">
        <v>390.37</v>
      </c>
      <c r="N381" s="524"/>
      <c r="O381" s="525"/>
      <c r="P381" s="487"/>
      <c r="Q381" s="488"/>
      <c r="R381" s="489"/>
      <c r="S381" s="490"/>
      <c r="T381" s="526"/>
      <c r="U381" s="527"/>
      <c r="V381" s="528"/>
      <c r="W381" s="494"/>
      <c r="X381" s="495"/>
      <c r="Y381" s="496"/>
      <c r="Z381" s="529"/>
      <c r="AA381" s="529"/>
      <c r="AB381" s="529"/>
      <c r="AC381" s="300"/>
      <c r="AD381" s="300"/>
      <c r="AE381" s="512" t="s">
        <v>227</v>
      </c>
      <c r="AF381" s="513">
        <f t="shared" si="387"/>
        <v>0</v>
      </c>
      <c r="AG381" s="513">
        <f t="shared" si="365"/>
        <v>0</v>
      </c>
      <c r="AH381" s="514">
        <f t="shared" si="388"/>
        <v>0</v>
      </c>
      <c r="AI381" s="503"/>
      <c r="AJ381" s="530">
        <v>3.15</v>
      </c>
      <c r="AK381" s="531">
        <f t="shared" si="368"/>
        <v>0</v>
      </c>
      <c r="AL381" s="532"/>
      <c r="AM381" s="469">
        <f t="shared" ref="AM381:BA381" si="392">$I381*N381</f>
        <v>0</v>
      </c>
      <c r="AN381" s="469">
        <f t="shared" si="392"/>
        <v>0</v>
      </c>
      <c r="AO381" s="469">
        <f t="shared" si="392"/>
        <v>0</v>
      </c>
      <c r="AP381" s="469">
        <f t="shared" si="392"/>
        <v>0</v>
      </c>
      <c r="AQ381" s="469">
        <f t="shared" si="392"/>
        <v>0</v>
      </c>
      <c r="AR381" s="469">
        <f t="shared" si="392"/>
        <v>0</v>
      </c>
      <c r="AS381" s="469">
        <f t="shared" si="392"/>
        <v>0</v>
      </c>
      <c r="AT381" s="469">
        <f t="shared" si="392"/>
        <v>0</v>
      </c>
      <c r="AU381" s="469">
        <f t="shared" si="392"/>
        <v>0</v>
      </c>
      <c r="AV381" s="469">
        <f t="shared" si="392"/>
        <v>0</v>
      </c>
      <c r="AW381" s="469">
        <f t="shared" si="392"/>
        <v>0</v>
      </c>
      <c r="AX381" s="469">
        <f t="shared" si="392"/>
        <v>0</v>
      </c>
      <c r="AY381" s="469">
        <f t="shared" si="392"/>
        <v>0</v>
      </c>
      <c r="AZ381" s="469">
        <f t="shared" si="392"/>
        <v>0</v>
      </c>
      <c r="BA381" s="469">
        <f t="shared" si="392"/>
        <v>0</v>
      </c>
      <c r="BB381" s="300"/>
      <c r="BC381" s="300"/>
      <c r="BD381" s="300"/>
      <c r="BE381" s="300"/>
      <c r="BF381" s="300"/>
      <c r="BG381" s="300"/>
      <c r="BH381" s="300"/>
      <c r="BI381" s="300"/>
      <c r="BJ381" s="300"/>
      <c r="BK381" s="300"/>
      <c r="BL381" s="300"/>
    </row>
    <row r="382" ht="1.5" customHeight="1">
      <c r="A382" s="462"/>
      <c r="B382" s="651"/>
      <c r="C382" s="651"/>
      <c r="D382" s="651"/>
      <c r="E382" s="607"/>
      <c r="F382" s="608"/>
      <c r="G382" s="651"/>
      <c r="H382" s="651"/>
      <c r="I382" s="579"/>
      <c r="J382" s="577"/>
      <c r="K382" s="651"/>
      <c r="L382" s="579"/>
      <c r="M382" s="580"/>
      <c r="N382" s="579"/>
      <c r="O382" s="579"/>
      <c r="P382" s="579"/>
      <c r="Q382" s="579"/>
      <c r="R382" s="579"/>
      <c r="S382" s="579"/>
      <c r="T382" s="579"/>
      <c r="U382" s="579"/>
      <c r="V382" s="579"/>
      <c r="W382" s="579"/>
      <c r="X382" s="579"/>
      <c r="Y382" s="579"/>
      <c r="Z382" s="529"/>
      <c r="AA382" s="529"/>
      <c r="AB382" s="529"/>
      <c r="AC382" s="300"/>
      <c r="AD382" s="300"/>
      <c r="AE382" s="738"/>
      <c r="AF382" s="582"/>
      <c r="AG382" s="582"/>
      <c r="AH382" s="610"/>
      <c r="AI382" s="503"/>
      <c r="AJ382" s="531"/>
      <c r="AK382" s="531"/>
      <c r="AL382" s="532"/>
      <c r="AM382" s="469"/>
      <c r="AN382" s="469"/>
      <c r="AO382" s="469"/>
      <c r="AP382" s="469"/>
      <c r="AQ382" s="469"/>
      <c r="AR382" s="469"/>
      <c r="AS382" s="469"/>
      <c r="AT382" s="469"/>
      <c r="AU382" s="469"/>
      <c r="AV382" s="469"/>
      <c r="AW382" s="469"/>
      <c r="AX382" s="469"/>
      <c r="AY382" s="469"/>
      <c r="AZ382" s="469"/>
      <c r="BA382" s="469"/>
      <c r="BB382" s="300"/>
      <c r="BC382" s="300"/>
      <c r="BD382" s="300"/>
      <c r="BE382" s="300"/>
      <c r="BF382" s="300"/>
      <c r="BG382" s="300"/>
      <c r="BH382" s="300"/>
      <c r="BI382" s="300"/>
      <c r="BJ382" s="300"/>
      <c r="BK382" s="300"/>
      <c r="BL382" s="300"/>
    </row>
    <row r="383" ht="24.0" hidden="1" customHeight="1">
      <c r="A383" s="655"/>
      <c r="B383" s="656"/>
      <c r="C383" s="656"/>
      <c r="D383" s="657"/>
      <c r="E383" s="658" t="s">
        <v>738</v>
      </c>
      <c r="F383" s="659"/>
      <c r="G383" s="659"/>
      <c r="H383" s="659"/>
      <c r="I383" s="660"/>
      <c r="J383" s="674" t="s">
        <v>173</v>
      </c>
      <c r="K383" s="298"/>
      <c r="L383" s="299"/>
      <c r="M383" s="675"/>
      <c r="N383" s="300"/>
      <c r="O383" s="300"/>
      <c r="P383" s="300"/>
      <c r="Q383" s="300"/>
      <c r="R383" s="300"/>
      <c r="S383" s="300"/>
      <c r="T383" s="300"/>
      <c r="U383" s="300"/>
      <c r="V383" s="300"/>
      <c r="W383" s="300"/>
      <c r="X383" s="300"/>
      <c r="Y383" s="300"/>
      <c r="Z383" s="300"/>
      <c r="AA383" s="300"/>
      <c r="AB383" s="300"/>
      <c r="AC383" s="300"/>
      <c r="AD383" s="300"/>
      <c r="AE383" s="300"/>
      <c r="AF383" s="300"/>
      <c r="AG383" s="300"/>
      <c r="AH383" s="676"/>
      <c r="AI383" s="300"/>
      <c r="AJ383" s="300"/>
      <c r="AK383" s="300"/>
      <c r="AL383" s="300"/>
      <c r="AM383" s="300"/>
      <c r="AN383" s="300"/>
      <c r="AO383" s="300"/>
      <c r="AP383" s="300"/>
      <c r="AQ383" s="300"/>
      <c r="AR383" s="300"/>
      <c r="AS383" s="300"/>
      <c r="AT383" s="300"/>
      <c r="AU383" s="300"/>
      <c r="AV383" s="300"/>
      <c r="AW383" s="300"/>
      <c r="AX383" s="300"/>
      <c r="AY383" s="300"/>
      <c r="AZ383" s="300"/>
      <c r="BA383" s="300"/>
      <c r="BB383" s="300"/>
      <c r="BC383" s="300"/>
      <c r="BD383" s="300"/>
      <c r="BE383" s="300"/>
      <c r="BF383" s="300"/>
      <c r="BG383" s="300"/>
      <c r="BH383" s="300"/>
      <c r="BI383" s="300"/>
      <c r="BJ383" s="300"/>
      <c r="BK383" s="300"/>
      <c r="BL383" s="549"/>
    </row>
    <row r="384" ht="12.75" hidden="1" customHeight="1">
      <c r="A384" s="677"/>
      <c r="B384" s="678"/>
      <c r="C384" s="378" t="s">
        <v>191</v>
      </c>
      <c r="D384" s="679" t="s">
        <v>171</v>
      </c>
      <c r="E384" s="680" t="s">
        <v>691</v>
      </c>
      <c r="F384" s="365"/>
      <c r="G384" s="365" t="s">
        <v>739</v>
      </c>
      <c r="H384" s="567"/>
      <c r="I384" s="567"/>
      <c r="J384" s="567">
        <v>11.0</v>
      </c>
      <c r="K384" s="681">
        <v>28.0</v>
      </c>
      <c r="L384" s="682">
        <v>212.0</v>
      </c>
      <c r="M384" s="683">
        <v>212.0</v>
      </c>
      <c r="N384" s="684" t="s">
        <v>552</v>
      </c>
      <c r="O384" s="299"/>
      <c r="P384" s="300"/>
      <c r="Q384" s="300"/>
      <c r="R384" s="300"/>
      <c r="S384" s="300"/>
      <c r="T384" s="300"/>
      <c r="U384" s="300"/>
      <c r="V384" s="300"/>
      <c r="W384" s="300"/>
      <c r="X384" s="300"/>
      <c r="Y384" s="300"/>
      <c r="Z384" s="300"/>
      <c r="AA384" s="300"/>
      <c r="AB384" s="300"/>
      <c r="AC384" s="300"/>
      <c r="AD384" s="300"/>
      <c r="AE384" s="300"/>
      <c r="AF384" s="300"/>
      <c r="AG384" s="300"/>
      <c r="AH384" s="676"/>
      <c r="AI384" s="300"/>
      <c r="AJ384" s="300"/>
      <c r="AK384" s="300"/>
      <c r="AL384" s="300"/>
      <c r="AM384" s="300"/>
      <c r="AN384" s="300"/>
      <c r="AO384" s="300"/>
      <c r="AP384" s="300"/>
      <c r="AQ384" s="300"/>
      <c r="AR384" s="300"/>
      <c r="AS384" s="300"/>
      <c r="AT384" s="300"/>
      <c r="AU384" s="300"/>
      <c r="AV384" s="300"/>
      <c r="AW384" s="300"/>
      <c r="AX384" s="300"/>
      <c r="AY384" s="300"/>
      <c r="AZ384" s="300"/>
      <c r="BA384" s="300"/>
      <c r="BB384" s="300"/>
      <c r="BC384" s="300"/>
      <c r="BD384" s="300"/>
      <c r="BE384" s="300"/>
      <c r="BF384" s="300"/>
      <c r="BG384" s="300"/>
      <c r="BH384" s="300"/>
      <c r="BI384" s="300"/>
      <c r="BJ384" s="300"/>
      <c r="BK384" s="300"/>
      <c r="BL384" s="685"/>
    </row>
    <row r="385" ht="15.75" customHeight="1">
      <c r="A385" s="462"/>
      <c r="B385" s="651"/>
      <c r="C385" s="651"/>
      <c r="D385" s="651"/>
      <c r="E385" s="607"/>
      <c r="F385" s="608"/>
      <c r="G385" s="651"/>
      <c r="H385" s="651"/>
      <c r="I385" s="579"/>
      <c r="J385" s="577"/>
      <c r="K385" s="651"/>
      <c r="L385" s="579"/>
      <c r="M385" s="580"/>
      <c r="N385" s="579"/>
      <c r="O385" s="579"/>
      <c r="P385" s="579"/>
      <c r="Q385" s="579"/>
      <c r="R385" s="579"/>
      <c r="S385" s="579"/>
      <c r="T385" s="579"/>
      <c r="U385" s="579"/>
      <c r="V385" s="579"/>
      <c r="W385" s="579"/>
      <c r="X385" s="579"/>
      <c r="Y385" s="579"/>
      <c r="Z385" s="529"/>
      <c r="AA385" s="529"/>
      <c r="AB385" s="529"/>
      <c r="AC385" s="300"/>
      <c r="AD385" s="300"/>
      <c r="AE385" s="738"/>
      <c r="AF385" s="582"/>
      <c r="AG385" s="582"/>
      <c r="AH385" s="610"/>
      <c r="AI385" s="503"/>
      <c r="AJ385" s="531"/>
      <c r="AK385" s="531"/>
      <c r="AL385" s="532"/>
      <c r="AM385" s="469"/>
      <c r="AN385" s="469"/>
      <c r="AO385" s="469"/>
      <c r="AP385" s="469"/>
      <c r="AQ385" s="469"/>
      <c r="AR385" s="469"/>
      <c r="AS385" s="469"/>
      <c r="AT385" s="469"/>
      <c r="AU385" s="469"/>
      <c r="AV385" s="469"/>
      <c r="AW385" s="469"/>
      <c r="AX385" s="469"/>
      <c r="AY385" s="469"/>
      <c r="AZ385" s="469"/>
      <c r="BA385" s="469"/>
      <c r="BB385" s="300"/>
      <c r="BC385" s="300"/>
      <c r="BD385" s="300"/>
      <c r="BE385" s="300"/>
      <c r="BF385" s="300"/>
      <c r="BG385" s="300"/>
      <c r="BH385" s="300"/>
      <c r="BI385" s="300"/>
      <c r="BJ385" s="300"/>
      <c r="BK385" s="300"/>
      <c r="BL385" s="300"/>
    </row>
    <row r="386" ht="21.0" customHeight="1">
      <c r="A386" s="462"/>
      <c r="B386" s="651"/>
      <c r="C386" s="651"/>
      <c r="D386" s="651"/>
      <c r="E386" s="607"/>
      <c r="F386" s="739"/>
      <c r="G386" s="651"/>
      <c r="H386" s="651"/>
      <c r="I386" s="579"/>
      <c r="J386" s="651"/>
      <c r="K386" s="651"/>
      <c r="L386" s="579"/>
      <c r="M386" s="580"/>
      <c r="N386" s="470" t="s">
        <v>159</v>
      </c>
      <c r="O386" s="298"/>
      <c r="P386" s="298"/>
      <c r="Q386" s="298"/>
      <c r="R386" s="298"/>
      <c r="S386" s="298"/>
      <c r="T386" s="298"/>
      <c r="U386" s="298"/>
      <c r="V386" s="298"/>
      <c r="W386" s="298"/>
      <c r="X386" s="298"/>
      <c r="Y386" s="299"/>
      <c r="Z386" s="452" t="s">
        <v>221</v>
      </c>
      <c r="AA386" s="453"/>
      <c r="AB386" s="454"/>
      <c r="AC386" s="443"/>
      <c r="AD386" s="443"/>
      <c r="AE386" s="461"/>
      <c r="AF386" s="710"/>
      <c r="AG386" s="710"/>
      <c r="AH386" s="711"/>
      <c r="AI386" s="712"/>
      <c r="AJ386" s="713"/>
      <c r="AK386" s="713"/>
      <c r="AL386" s="532"/>
      <c r="AM386" s="469"/>
      <c r="AN386" s="469"/>
      <c r="AO386" s="469"/>
      <c r="AP386" s="469"/>
      <c r="AQ386" s="469"/>
      <c r="AR386" s="469"/>
      <c r="AS386" s="469"/>
      <c r="AT386" s="469"/>
      <c r="AU386" s="469"/>
      <c r="AV386" s="469"/>
      <c r="AW386" s="469"/>
      <c r="AX386" s="469"/>
      <c r="AY386" s="469"/>
      <c r="AZ386" s="469"/>
      <c r="BA386" s="469"/>
      <c r="BB386" s="443"/>
      <c r="BC386" s="443"/>
      <c r="BD386" s="443"/>
      <c r="BE386" s="443"/>
      <c r="BF386" s="443"/>
      <c r="BG386" s="443"/>
      <c r="BH386" s="443"/>
      <c r="BI386" s="443"/>
      <c r="BJ386" s="443"/>
      <c r="BK386" s="443"/>
      <c r="BL386" s="443"/>
    </row>
    <row r="387" ht="22.5" customHeight="1">
      <c r="A387" s="728"/>
      <c r="B387" s="587" t="s">
        <v>740</v>
      </c>
      <c r="C387" s="464"/>
      <c r="D387" s="464"/>
      <c r="E387" s="464"/>
      <c r="F387" s="464"/>
      <c r="G387" s="464"/>
      <c r="H387" s="464"/>
      <c r="I387" s="464"/>
      <c r="J387" s="464"/>
      <c r="K387" s="464"/>
      <c r="L387" s="464"/>
      <c r="M387" s="465"/>
      <c r="N387" s="696" t="s">
        <v>30</v>
      </c>
      <c r="O387" s="697" t="s">
        <v>31</v>
      </c>
      <c r="P387" s="60" t="s">
        <v>32</v>
      </c>
      <c r="Q387" s="61" t="s">
        <v>33</v>
      </c>
      <c r="R387" s="62" t="s">
        <v>34</v>
      </c>
      <c r="S387" s="63" t="s">
        <v>35</v>
      </c>
      <c r="T387" s="64" t="s">
        <v>36</v>
      </c>
      <c r="U387" s="698" t="s">
        <v>136</v>
      </c>
      <c r="V387" s="699" t="s">
        <v>38</v>
      </c>
      <c r="W387" s="67" t="s">
        <v>39</v>
      </c>
      <c r="X387" s="68" t="s">
        <v>40</v>
      </c>
      <c r="Y387" s="700" t="s">
        <v>41</v>
      </c>
      <c r="Z387" s="466" t="s">
        <v>42</v>
      </c>
      <c r="AA387" s="71" t="s">
        <v>43</v>
      </c>
      <c r="AB387" s="72" t="s">
        <v>44</v>
      </c>
      <c r="AC387" s="443"/>
      <c r="AD387" s="443"/>
      <c r="AE387" s="714"/>
      <c r="AF387" s="730"/>
      <c r="AG387" s="730"/>
      <c r="AH387" s="731"/>
      <c r="AI387" s="732"/>
      <c r="AJ387" s="733"/>
      <c r="AK387" s="733"/>
      <c r="AL387" s="701"/>
      <c r="AM387" s="469"/>
      <c r="AN387" s="469"/>
      <c r="AO387" s="469"/>
      <c r="AP387" s="469"/>
      <c r="AQ387" s="469"/>
      <c r="AR387" s="469"/>
      <c r="AS387" s="469"/>
      <c r="AT387" s="469"/>
      <c r="AU387" s="469"/>
      <c r="AV387" s="469"/>
      <c r="AW387" s="469"/>
      <c r="AX387" s="469"/>
      <c r="AY387" s="469"/>
      <c r="AZ387" s="469"/>
      <c r="BA387" s="469"/>
      <c r="BB387" s="443"/>
      <c r="BC387" s="443"/>
      <c r="BD387" s="443"/>
      <c r="BE387" s="443"/>
      <c r="BF387" s="443"/>
      <c r="BG387" s="443"/>
      <c r="BH387" s="443"/>
      <c r="BI387" s="443"/>
      <c r="BJ387" s="443"/>
      <c r="BK387" s="443"/>
      <c r="BL387" s="443"/>
    </row>
    <row r="388" ht="22.5" customHeight="1">
      <c r="A388" s="728"/>
      <c r="B388" s="589" t="s">
        <v>716</v>
      </c>
      <c r="C388" s="298"/>
      <c r="D388" s="298"/>
      <c r="E388" s="298"/>
      <c r="F388" s="298"/>
      <c r="G388" s="298"/>
      <c r="H388" s="298"/>
      <c r="I388" s="298"/>
      <c r="J388" s="298"/>
      <c r="K388" s="298"/>
      <c r="L388" s="298"/>
      <c r="M388" s="299"/>
      <c r="N388" s="702" t="s">
        <v>45</v>
      </c>
      <c r="O388" s="703" t="s">
        <v>46</v>
      </c>
      <c r="P388" s="79" t="s">
        <v>47</v>
      </c>
      <c r="Q388" s="80" t="s">
        <v>48</v>
      </c>
      <c r="R388" s="81" t="s">
        <v>49</v>
      </c>
      <c r="S388" s="82" t="s">
        <v>50</v>
      </c>
      <c r="T388" s="83" t="s">
        <v>51</v>
      </c>
      <c r="U388" s="704" t="s">
        <v>621</v>
      </c>
      <c r="V388" s="705" t="s">
        <v>53</v>
      </c>
      <c r="W388" s="86" t="s">
        <v>54</v>
      </c>
      <c r="X388" s="87" t="s">
        <v>55</v>
      </c>
      <c r="Y388" s="706" t="s">
        <v>56</v>
      </c>
      <c r="Z388" s="471" t="s">
        <v>57</v>
      </c>
      <c r="AA388" s="90" t="s">
        <v>58</v>
      </c>
      <c r="AB388" s="91" t="s">
        <v>59</v>
      </c>
      <c r="AC388" s="443"/>
      <c r="AD388" s="443"/>
      <c r="AE388" s="714"/>
      <c r="AF388" s="473" t="s">
        <v>142</v>
      </c>
      <c r="AG388" s="473" t="s">
        <v>142</v>
      </c>
      <c r="AH388" s="474" t="s">
        <v>24</v>
      </c>
      <c r="AI388" s="475"/>
      <c r="AJ388" s="476" t="s">
        <v>220</v>
      </c>
      <c r="AK388" s="476" t="s">
        <v>222</v>
      </c>
      <c r="AL388" s="701"/>
      <c r="AM388" s="469"/>
      <c r="AN388" s="469"/>
      <c r="AO388" s="469"/>
      <c r="AP388" s="469"/>
      <c r="AQ388" s="469"/>
      <c r="AR388" s="469"/>
      <c r="AS388" s="469"/>
      <c r="AT388" s="469"/>
      <c r="AU388" s="469"/>
      <c r="AV388" s="469"/>
      <c r="AW388" s="469"/>
      <c r="AX388" s="469"/>
      <c r="AY388" s="469"/>
      <c r="AZ388" s="469"/>
      <c r="BA388" s="469"/>
      <c r="BB388" s="443"/>
      <c r="BC388" s="443"/>
      <c r="BD388" s="443"/>
      <c r="BE388" s="443"/>
      <c r="BF388" s="443"/>
      <c r="BG388" s="443"/>
      <c r="BH388" s="443"/>
      <c r="BI388" s="443"/>
      <c r="BJ388" s="443"/>
      <c r="BK388" s="443"/>
      <c r="BL388" s="443"/>
    </row>
    <row r="389" ht="27.75" customHeight="1">
      <c r="A389" s="462"/>
      <c r="B389" s="613" t="s">
        <v>144</v>
      </c>
      <c r="C389" s="613" t="s">
        <v>189</v>
      </c>
      <c r="D389" s="647" t="s">
        <v>144</v>
      </c>
      <c r="E389" s="724" t="s">
        <v>741</v>
      </c>
      <c r="F389" s="616"/>
      <c r="G389" s="616"/>
      <c r="H389" s="617"/>
      <c r="I389" s="618">
        <v>17.0</v>
      </c>
      <c r="J389" s="647" t="s">
        <v>151</v>
      </c>
      <c r="K389" s="734" t="s">
        <v>649</v>
      </c>
      <c r="L389" s="617"/>
      <c r="M389" s="620">
        <v>2724.12</v>
      </c>
      <c r="N389" s="621"/>
      <c r="O389" s="622"/>
      <c r="P389" s="623"/>
      <c r="Q389" s="624"/>
      <c r="R389" s="625"/>
      <c r="S389" s="626"/>
      <c r="T389" s="707"/>
      <c r="U389" s="627"/>
      <c r="V389" s="628"/>
      <c r="W389" s="629"/>
      <c r="X389" s="630"/>
      <c r="Y389" s="631"/>
      <c r="Z389" s="300"/>
      <c r="AA389" s="300"/>
      <c r="AB389" s="300"/>
      <c r="AC389" s="300"/>
      <c r="AD389" s="300"/>
      <c r="AE389" s="709"/>
      <c r="AF389" s="501">
        <f t="shared" ref="AF389:AF393" si="394">SUM(N389:Y389)</f>
        <v>0</v>
      </c>
      <c r="AG389" s="501">
        <f t="shared" ref="AG389:AG406" si="395">AF389*I389</f>
        <v>0</v>
      </c>
      <c r="AH389" s="502">
        <f t="shared" ref="AH389:AH393" si="396">SUM(N389:Y389)*M389</f>
        <v>0</v>
      </c>
      <c r="AI389" s="503"/>
      <c r="AJ389" s="530">
        <f>SUM(AJ390:AJ406)</f>
        <v>25.79</v>
      </c>
      <c r="AK389" s="531">
        <f>SUM(N389:Y389)*AJ389</f>
        <v>0</v>
      </c>
      <c r="AL389" s="532"/>
      <c r="AM389" s="469">
        <f t="shared" ref="AM389:BA389" si="393">$I389*N389</f>
        <v>0</v>
      </c>
      <c r="AN389" s="469">
        <f t="shared" si="393"/>
        <v>0</v>
      </c>
      <c r="AO389" s="469">
        <f t="shared" si="393"/>
        <v>0</v>
      </c>
      <c r="AP389" s="469">
        <f t="shared" si="393"/>
        <v>0</v>
      </c>
      <c r="AQ389" s="469">
        <f t="shared" si="393"/>
        <v>0</v>
      </c>
      <c r="AR389" s="469">
        <f t="shared" si="393"/>
        <v>0</v>
      </c>
      <c r="AS389" s="469">
        <f t="shared" si="393"/>
        <v>0</v>
      </c>
      <c r="AT389" s="469">
        <f t="shared" si="393"/>
        <v>0</v>
      </c>
      <c r="AU389" s="469">
        <f t="shared" si="393"/>
        <v>0</v>
      </c>
      <c r="AV389" s="469">
        <f t="shared" si="393"/>
        <v>0</v>
      </c>
      <c r="AW389" s="469">
        <f t="shared" si="393"/>
        <v>0</v>
      </c>
      <c r="AX389" s="469">
        <f t="shared" si="393"/>
        <v>0</v>
      </c>
      <c r="AY389" s="469">
        <f t="shared" si="393"/>
        <v>0</v>
      </c>
      <c r="AZ389" s="469">
        <f t="shared" si="393"/>
        <v>0</v>
      </c>
      <c r="BA389" s="469">
        <f t="shared" si="393"/>
        <v>0</v>
      </c>
      <c r="BB389" s="300"/>
      <c r="BC389" s="300"/>
      <c r="BD389" s="300"/>
      <c r="BE389" s="300"/>
      <c r="BF389" s="300"/>
      <c r="BG389" s="300"/>
      <c r="BH389" s="300"/>
      <c r="BI389" s="300"/>
      <c r="BJ389" s="300"/>
      <c r="BK389" s="300"/>
      <c r="BL389" s="300"/>
    </row>
    <row r="390" ht="13.5" customHeight="1">
      <c r="A390" s="462"/>
      <c r="B390" s="740"/>
      <c r="C390" s="563" t="s">
        <v>346</v>
      </c>
      <c r="D390" s="740" t="s">
        <v>144</v>
      </c>
      <c r="E390" s="741"/>
      <c r="F390" s="365"/>
      <c r="G390" s="736" t="s">
        <v>258</v>
      </c>
      <c r="H390" s="482" t="s">
        <v>251</v>
      </c>
      <c r="I390" s="567">
        <v>1.0</v>
      </c>
      <c r="J390" s="482" t="s">
        <v>151</v>
      </c>
      <c r="K390" s="482" t="s">
        <v>259</v>
      </c>
      <c r="L390" s="567">
        <v>47.0</v>
      </c>
      <c r="M390" s="568">
        <v>128.85299999999998</v>
      </c>
      <c r="N390" s="524"/>
      <c r="O390" s="525"/>
      <c r="P390" s="487"/>
      <c r="Q390" s="488"/>
      <c r="R390" s="489"/>
      <c r="S390" s="490"/>
      <c r="T390" s="526"/>
      <c r="U390" s="527"/>
      <c r="V390" s="528"/>
      <c r="W390" s="494"/>
      <c r="X390" s="495"/>
      <c r="Y390" s="496"/>
      <c r="Z390" s="300"/>
      <c r="AA390" s="300"/>
      <c r="AB390" s="300"/>
      <c r="AC390" s="300"/>
      <c r="AD390" s="300"/>
      <c r="AE390" s="709"/>
      <c r="AF390" s="726">
        <f t="shared" si="394"/>
        <v>0</v>
      </c>
      <c r="AG390" s="726">
        <f t="shared" si="395"/>
        <v>0</v>
      </c>
      <c r="AH390" s="727">
        <f t="shared" si="396"/>
        <v>0</v>
      </c>
      <c r="AI390" s="503"/>
      <c r="AJ390" s="530">
        <v>1.2</v>
      </c>
      <c r="AK390" s="531">
        <f t="shared" ref="AK390:AK406" si="398">AJ390*AG390</f>
        <v>0</v>
      </c>
      <c r="AL390" s="532"/>
      <c r="AM390" s="469">
        <f t="shared" ref="AM390:BA390" si="397">$I390*N390</f>
        <v>0</v>
      </c>
      <c r="AN390" s="469">
        <f t="shared" si="397"/>
        <v>0</v>
      </c>
      <c r="AO390" s="469">
        <f t="shared" si="397"/>
        <v>0</v>
      </c>
      <c r="AP390" s="469">
        <f t="shared" si="397"/>
        <v>0</v>
      </c>
      <c r="AQ390" s="469">
        <f t="shared" si="397"/>
        <v>0</v>
      </c>
      <c r="AR390" s="469">
        <f t="shared" si="397"/>
        <v>0</v>
      </c>
      <c r="AS390" s="469">
        <f t="shared" si="397"/>
        <v>0</v>
      </c>
      <c r="AT390" s="469">
        <f t="shared" si="397"/>
        <v>0</v>
      </c>
      <c r="AU390" s="469">
        <f t="shared" si="397"/>
        <v>0</v>
      </c>
      <c r="AV390" s="469">
        <f t="shared" si="397"/>
        <v>0</v>
      </c>
      <c r="AW390" s="469">
        <f t="shared" si="397"/>
        <v>0</v>
      </c>
      <c r="AX390" s="469">
        <f t="shared" si="397"/>
        <v>0</v>
      </c>
      <c r="AY390" s="469">
        <f t="shared" si="397"/>
        <v>0</v>
      </c>
      <c r="AZ390" s="469">
        <f t="shared" si="397"/>
        <v>0</v>
      </c>
      <c r="BA390" s="469">
        <f t="shared" si="397"/>
        <v>0</v>
      </c>
      <c r="BB390" s="300"/>
      <c r="BC390" s="300"/>
      <c r="BD390" s="300"/>
      <c r="BE390" s="300"/>
      <c r="BF390" s="300"/>
      <c r="BG390" s="300"/>
      <c r="BH390" s="300"/>
      <c r="BI390" s="300"/>
      <c r="BJ390" s="300"/>
      <c r="BK390" s="300"/>
      <c r="BL390" s="300"/>
    </row>
    <row r="391" ht="13.5" customHeight="1">
      <c r="A391" s="462"/>
      <c r="B391" s="740"/>
      <c r="C391" s="563" t="s">
        <v>348</v>
      </c>
      <c r="D391" s="740" t="s">
        <v>144</v>
      </c>
      <c r="E391" s="741"/>
      <c r="F391" s="365"/>
      <c r="G391" s="736" t="s">
        <v>262</v>
      </c>
      <c r="H391" s="482" t="s">
        <v>251</v>
      </c>
      <c r="I391" s="567">
        <v>1.0</v>
      </c>
      <c r="J391" s="482" t="s">
        <v>151</v>
      </c>
      <c r="K391" s="482" t="s">
        <v>259</v>
      </c>
      <c r="L391" s="567">
        <v>40.0</v>
      </c>
      <c r="M391" s="568">
        <v>128.85299999999998</v>
      </c>
      <c r="N391" s="524"/>
      <c r="O391" s="525"/>
      <c r="P391" s="487"/>
      <c r="Q391" s="488"/>
      <c r="R391" s="489"/>
      <c r="S391" s="490"/>
      <c r="T391" s="526"/>
      <c r="U391" s="527"/>
      <c r="V391" s="528"/>
      <c r="W391" s="494"/>
      <c r="X391" s="495"/>
      <c r="Y391" s="496"/>
      <c r="Z391" s="300"/>
      <c r="AA391" s="300"/>
      <c r="AB391" s="300"/>
      <c r="AC391" s="300"/>
      <c r="AD391" s="300"/>
      <c r="AE391" s="709"/>
      <c r="AF391" s="726">
        <f t="shared" si="394"/>
        <v>0</v>
      </c>
      <c r="AG391" s="726">
        <f t="shared" si="395"/>
        <v>0</v>
      </c>
      <c r="AH391" s="727">
        <f t="shared" si="396"/>
        <v>0</v>
      </c>
      <c r="AI391" s="503"/>
      <c r="AJ391" s="530">
        <v>1.1</v>
      </c>
      <c r="AK391" s="531">
        <f t="shared" si="398"/>
        <v>0</v>
      </c>
      <c r="AL391" s="532"/>
      <c r="AM391" s="469">
        <f t="shared" ref="AM391:BA391" si="399">$I391*N391</f>
        <v>0</v>
      </c>
      <c r="AN391" s="469">
        <f t="shared" si="399"/>
        <v>0</v>
      </c>
      <c r="AO391" s="469">
        <f t="shared" si="399"/>
        <v>0</v>
      </c>
      <c r="AP391" s="469">
        <f t="shared" si="399"/>
        <v>0</v>
      </c>
      <c r="AQ391" s="469">
        <f t="shared" si="399"/>
        <v>0</v>
      </c>
      <c r="AR391" s="469">
        <f t="shared" si="399"/>
        <v>0</v>
      </c>
      <c r="AS391" s="469">
        <f t="shared" si="399"/>
        <v>0</v>
      </c>
      <c r="AT391" s="469">
        <f t="shared" si="399"/>
        <v>0</v>
      </c>
      <c r="AU391" s="469">
        <f t="shared" si="399"/>
        <v>0</v>
      </c>
      <c r="AV391" s="469">
        <f t="shared" si="399"/>
        <v>0</v>
      </c>
      <c r="AW391" s="469">
        <f t="shared" si="399"/>
        <v>0</v>
      </c>
      <c r="AX391" s="469">
        <f t="shared" si="399"/>
        <v>0</v>
      </c>
      <c r="AY391" s="469">
        <f t="shared" si="399"/>
        <v>0</v>
      </c>
      <c r="AZ391" s="469">
        <f t="shared" si="399"/>
        <v>0</v>
      </c>
      <c r="BA391" s="469">
        <f t="shared" si="399"/>
        <v>0</v>
      </c>
      <c r="BB391" s="300"/>
      <c r="BC391" s="300"/>
      <c r="BD391" s="300"/>
      <c r="BE391" s="300"/>
      <c r="BF391" s="300"/>
      <c r="BG391" s="300"/>
      <c r="BH391" s="300"/>
      <c r="BI391" s="300"/>
      <c r="BJ391" s="300"/>
      <c r="BK391" s="300"/>
      <c r="BL391" s="300"/>
    </row>
    <row r="392" ht="13.5" customHeight="1">
      <c r="A392" s="462"/>
      <c r="B392" s="740"/>
      <c r="C392" s="563" t="s">
        <v>350</v>
      </c>
      <c r="D392" s="740" t="s">
        <v>144</v>
      </c>
      <c r="E392" s="741"/>
      <c r="F392" s="365"/>
      <c r="G392" s="736" t="s">
        <v>265</v>
      </c>
      <c r="H392" s="482" t="s">
        <v>251</v>
      </c>
      <c r="I392" s="567">
        <v>1.0</v>
      </c>
      <c r="J392" s="482" t="s">
        <v>151</v>
      </c>
      <c r="K392" s="482" t="s">
        <v>259</v>
      </c>
      <c r="L392" s="567">
        <v>44.0</v>
      </c>
      <c r="M392" s="568">
        <v>128.85299999999998</v>
      </c>
      <c r="N392" s="524"/>
      <c r="O392" s="525"/>
      <c r="P392" s="487"/>
      <c r="Q392" s="488"/>
      <c r="R392" s="489"/>
      <c r="S392" s="490"/>
      <c r="T392" s="526"/>
      <c r="U392" s="527"/>
      <c r="V392" s="528"/>
      <c r="W392" s="494"/>
      <c r="X392" s="495"/>
      <c r="Y392" s="496"/>
      <c r="Z392" s="300"/>
      <c r="AA392" s="300"/>
      <c r="AB392" s="300"/>
      <c r="AC392" s="300"/>
      <c r="AD392" s="300"/>
      <c r="AE392" s="709"/>
      <c r="AF392" s="726">
        <f t="shared" si="394"/>
        <v>0</v>
      </c>
      <c r="AG392" s="726">
        <f t="shared" si="395"/>
        <v>0</v>
      </c>
      <c r="AH392" s="727">
        <f t="shared" si="396"/>
        <v>0</v>
      </c>
      <c r="AI392" s="503"/>
      <c r="AJ392" s="530">
        <v>1.2</v>
      </c>
      <c r="AK392" s="531">
        <f t="shared" si="398"/>
        <v>0</v>
      </c>
      <c r="AL392" s="532"/>
      <c r="AM392" s="469">
        <f t="shared" ref="AM392:BA392" si="400">$I392*N392</f>
        <v>0</v>
      </c>
      <c r="AN392" s="469">
        <f t="shared" si="400"/>
        <v>0</v>
      </c>
      <c r="AO392" s="469">
        <f t="shared" si="400"/>
        <v>0</v>
      </c>
      <c r="AP392" s="469">
        <f t="shared" si="400"/>
        <v>0</v>
      </c>
      <c r="AQ392" s="469">
        <f t="shared" si="400"/>
        <v>0</v>
      </c>
      <c r="AR392" s="469">
        <f t="shared" si="400"/>
        <v>0</v>
      </c>
      <c r="AS392" s="469">
        <f t="shared" si="400"/>
        <v>0</v>
      </c>
      <c r="AT392" s="469">
        <f t="shared" si="400"/>
        <v>0</v>
      </c>
      <c r="AU392" s="469">
        <f t="shared" si="400"/>
        <v>0</v>
      </c>
      <c r="AV392" s="469">
        <f t="shared" si="400"/>
        <v>0</v>
      </c>
      <c r="AW392" s="469">
        <f t="shared" si="400"/>
        <v>0</v>
      </c>
      <c r="AX392" s="469">
        <f t="shared" si="400"/>
        <v>0</v>
      </c>
      <c r="AY392" s="469">
        <f t="shared" si="400"/>
        <v>0</v>
      </c>
      <c r="AZ392" s="469">
        <f t="shared" si="400"/>
        <v>0</v>
      </c>
      <c r="BA392" s="469">
        <f t="shared" si="400"/>
        <v>0</v>
      </c>
      <c r="BB392" s="300"/>
      <c r="BC392" s="300"/>
      <c r="BD392" s="300"/>
      <c r="BE392" s="300"/>
      <c r="BF392" s="300"/>
      <c r="BG392" s="300"/>
      <c r="BH392" s="300"/>
      <c r="BI392" s="300"/>
      <c r="BJ392" s="300"/>
      <c r="BK392" s="300"/>
      <c r="BL392" s="300"/>
    </row>
    <row r="393" ht="13.5" customHeight="1">
      <c r="A393" s="462"/>
      <c r="B393" s="725"/>
      <c r="C393" s="563" t="s">
        <v>352</v>
      </c>
      <c r="D393" s="740" t="s">
        <v>144</v>
      </c>
      <c r="E393" s="741"/>
      <c r="F393" s="365"/>
      <c r="G393" s="736" t="s">
        <v>268</v>
      </c>
      <c r="H393" s="566" t="s">
        <v>251</v>
      </c>
      <c r="I393" s="524">
        <v>1.0</v>
      </c>
      <c r="J393" s="482" t="s">
        <v>151</v>
      </c>
      <c r="K393" s="482" t="s">
        <v>259</v>
      </c>
      <c r="L393" s="567">
        <v>39.0</v>
      </c>
      <c r="M393" s="568">
        <v>128.85299999999998</v>
      </c>
      <c r="N393" s="524"/>
      <c r="O393" s="525"/>
      <c r="P393" s="487"/>
      <c r="Q393" s="488"/>
      <c r="R393" s="489"/>
      <c r="S393" s="490"/>
      <c r="T393" s="526"/>
      <c r="U393" s="527"/>
      <c r="V393" s="528"/>
      <c r="W393" s="494"/>
      <c r="X393" s="495"/>
      <c r="Y393" s="496"/>
      <c r="Z393" s="300"/>
      <c r="AA393" s="300"/>
      <c r="AB393" s="300"/>
      <c r="AC393" s="300"/>
      <c r="AD393" s="300"/>
      <c r="AE393" s="709"/>
      <c r="AF393" s="726">
        <f t="shared" si="394"/>
        <v>0</v>
      </c>
      <c r="AG393" s="726">
        <f t="shared" si="395"/>
        <v>0</v>
      </c>
      <c r="AH393" s="727">
        <f t="shared" si="396"/>
        <v>0</v>
      </c>
      <c r="AI393" s="503"/>
      <c r="AJ393" s="530">
        <v>0.8</v>
      </c>
      <c r="AK393" s="531">
        <f t="shared" si="398"/>
        <v>0</v>
      </c>
      <c r="AL393" s="532"/>
      <c r="AM393" s="469">
        <f t="shared" ref="AM393:BA393" si="401">$I393*N393</f>
        <v>0</v>
      </c>
      <c r="AN393" s="469">
        <f t="shared" si="401"/>
        <v>0</v>
      </c>
      <c r="AO393" s="469">
        <f t="shared" si="401"/>
        <v>0</v>
      </c>
      <c r="AP393" s="469">
        <f t="shared" si="401"/>
        <v>0</v>
      </c>
      <c r="AQ393" s="469">
        <f t="shared" si="401"/>
        <v>0</v>
      </c>
      <c r="AR393" s="469">
        <f t="shared" si="401"/>
        <v>0</v>
      </c>
      <c r="AS393" s="469">
        <f t="shared" si="401"/>
        <v>0</v>
      </c>
      <c r="AT393" s="469">
        <f t="shared" si="401"/>
        <v>0</v>
      </c>
      <c r="AU393" s="469">
        <f t="shared" si="401"/>
        <v>0</v>
      </c>
      <c r="AV393" s="469">
        <f t="shared" si="401"/>
        <v>0</v>
      </c>
      <c r="AW393" s="469">
        <f t="shared" si="401"/>
        <v>0</v>
      </c>
      <c r="AX393" s="469">
        <f t="shared" si="401"/>
        <v>0</v>
      </c>
      <c r="AY393" s="469">
        <f t="shared" si="401"/>
        <v>0</v>
      </c>
      <c r="AZ393" s="469">
        <f t="shared" si="401"/>
        <v>0</v>
      </c>
      <c r="BA393" s="469">
        <f t="shared" si="401"/>
        <v>0</v>
      </c>
      <c r="BB393" s="300"/>
      <c r="BC393" s="300"/>
      <c r="BD393" s="300"/>
      <c r="BE393" s="300"/>
      <c r="BF393" s="300"/>
      <c r="BG393" s="300"/>
      <c r="BH393" s="300"/>
      <c r="BI393" s="300"/>
      <c r="BJ393" s="300"/>
      <c r="BK393" s="300"/>
      <c r="BL393" s="300"/>
    </row>
    <row r="394" ht="12.75" customHeight="1">
      <c r="A394" s="462"/>
      <c r="B394" s="482" t="s">
        <v>742</v>
      </c>
      <c r="C394" s="563" t="s">
        <v>743</v>
      </c>
      <c r="D394" s="740" t="s">
        <v>144</v>
      </c>
      <c r="E394" s="741"/>
      <c r="F394" s="365"/>
      <c r="G394" s="737" t="s">
        <v>271</v>
      </c>
      <c r="H394" s="482" t="s">
        <v>251</v>
      </c>
      <c r="I394" s="567">
        <v>1.0</v>
      </c>
      <c r="J394" s="482" t="s">
        <v>151</v>
      </c>
      <c r="K394" s="482" t="s">
        <v>259</v>
      </c>
      <c r="L394" s="567">
        <v>40.0</v>
      </c>
      <c r="M394" s="568">
        <v>104.751</v>
      </c>
      <c r="N394" s="524"/>
      <c r="O394" s="525"/>
      <c r="P394" s="487"/>
      <c r="Q394" s="488"/>
      <c r="R394" s="489"/>
      <c r="S394" s="490"/>
      <c r="T394" s="526"/>
      <c r="U394" s="527"/>
      <c r="V394" s="528"/>
      <c r="W394" s="494"/>
      <c r="X394" s="495"/>
      <c r="Y394" s="496"/>
      <c r="Z394" s="497"/>
      <c r="AA394" s="498"/>
      <c r="AB394" s="499"/>
      <c r="AC394" s="443"/>
      <c r="AD394" s="443"/>
      <c r="AE394" s="569"/>
      <c r="AF394" s="570">
        <f t="shared" ref="AF394:AF395" si="403">SUM(N394:AB394)</f>
        <v>0</v>
      </c>
      <c r="AG394" s="570">
        <f t="shared" si="395"/>
        <v>0</v>
      </c>
      <c r="AH394" s="571">
        <f t="shared" ref="AH394:AH395" si="404">SUM(N394:AB394)*M394</f>
        <v>0</v>
      </c>
      <c r="AI394" s="503"/>
      <c r="AJ394" s="531">
        <v>0.92</v>
      </c>
      <c r="AK394" s="531">
        <f t="shared" si="398"/>
        <v>0</v>
      </c>
      <c r="AL394" s="572"/>
      <c r="AM394" s="469">
        <f t="shared" ref="AM394:BA394" si="402">$I394*N394</f>
        <v>0</v>
      </c>
      <c r="AN394" s="469">
        <f t="shared" si="402"/>
        <v>0</v>
      </c>
      <c r="AO394" s="469">
        <f t="shared" si="402"/>
        <v>0</v>
      </c>
      <c r="AP394" s="469">
        <f t="shared" si="402"/>
        <v>0</v>
      </c>
      <c r="AQ394" s="469">
        <f t="shared" si="402"/>
        <v>0</v>
      </c>
      <c r="AR394" s="469">
        <f t="shared" si="402"/>
        <v>0</v>
      </c>
      <c r="AS394" s="469">
        <f t="shared" si="402"/>
        <v>0</v>
      </c>
      <c r="AT394" s="469">
        <f t="shared" si="402"/>
        <v>0</v>
      </c>
      <c r="AU394" s="469">
        <f t="shared" si="402"/>
        <v>0</v>
      </c>
      <c r="AV394" s="469">
        <f t="shared" si="402"/>
        <v>0</v>
      </c>
      <c r="AW394" s="469">
        <f t="shared" si="402"/>
        <v>0</v>
      </c>
      <c r="AX394" s="469">
        <f t="shared" si="402"/>
        <v>0</v>
      </c>
      <c r="AY394" s="469">
        <f t="shared" si="402"/>
        <v>0</v>
      </c>
      <c r="AZ394" s="469">
        <f t="shared" si="402"/>
        <v>0</v>
      </c>
      <c r="BA394" s="469">
        <f t="shared" si="402"/>
        <v>0</v>
      </c>
      <c r="BB394" s="362"/>
      <c r="BC394" s="362"/>
      <c r="BD394" s="362"/>
      <c r="BE394" s="362"/>
      <c r="BF394" s="362"/>
      <c r="BG394" s="362"/>
      <c r="BH394" s="362"/>
      <c r="BI394" s="362"/>
      <c r="BJ394" s="362"/>
      <c r="BK394" s="362"/>
      <c r="BL394" s="362"/>
    </row>
    <row r="395" ht="12.75" customHeight="1">
      <c r="A395" s="462"/>
      <c r="B395" s="482" t="s">
        <v>744</v>
      </c>
      <c r="C395" s="563" t="s">
        <v>745</v>
      </c>
      <c r="D395" s="740" t="s">
        <v>144</v>
      </c>
      <c r="E395" s="741"/>
      <c r="F395" s="365"/>
      <c r="G395" s="737" t="s">
        <v>274</v>
      </c>
      <c r="H395" s="482" t="s">
        <v>251</v>
      </c>
      <c r="I395" s="567">
        <v>1.0</v>
      </c>
      <c r="J395" s="482" t="s">
        <v>151</v>
      </c>
      <c r="K395" s="482" t="s">
        <v>259</v>
      </c>
      <c r="L395" s="567">
        <v>50.0</v>
      </c>
      <c r="M395" s="568">
        <v>142.758</v>
      </c>
      <c r="N395" s="524"/>
      <c r="O395" s="525"/>
      <c r="P395" s="487"/>
      <c r="Q395" s="488"/>
      <c r="R395" s="489"/>
      <c r="S395" s="490"/>
      <c r="T395" s="526"/>
      <c r="U395" s="527"/>
      <c r="V395" s="528"/>
      <c r="W395" s="494"/>
      <c r="X395" s="495"/>
      <c r="Y395" s="496"/>
      <c r="Z395" s="497"/>
      <c r="AA395" s="498"/>
      <c r="AB395" s="499"/>
      <c r="AC395" s="443"/>
      <c r="AD395" s="443"/>
      <c r="AE395" s="569"/>
      <c r="AF395" s="570">
        <f t="shared" si="403"/>
        <v>0</v>
      </c>
      <c r="AG395" s="570">
        <f t="shared" si="395"/>
        <v>0</v>
      </c>
      <c r="AH395" s="571">
        <f t="shared" si="404"/>
        <v>0</v>
      </c>
      <c r="AI395" s="503"/>
      <c r="AJ395" s="531">
        <v>1.08</v>
      </c>
      <c r="AK395" s="531">
        <f t="shared" si="398"/>
        <v>0</v>
      </c>
      <c r="AL395" s="572"/>
      <c r="AM395" s="469">
        <f t="shared" ref="AM395:BA395" si="405">$I395*N395</f>
        <v>0</v>
      </c>
      <c r="AN395" s="469">
        <f t="shared" si="405"/>
        <v>0</v>
      </c>
      <c r="AO395" s="469">
        <f t="shared" si="405"/>
        <v>0</v>
      </c>
      <c r="AP395" s="469">
        <f t="shared" si="405"/>
        <v>0</v>
      </c>
      <c r="AQ395" s="469">
        <f t="shared" si="405"/>
        <v>0</v>
      </c>
      <c r="AR395" s="469">
        <f t="shared" si="405"/>
        <v>0</v>
      </c>
      <c r="AS395" s="469">
        <f t="shared" si="405"/>
        <v>0</v>
      </c>
      <c r="AT395" s="469">
        <f t="shared" si="405"/>
        <v>0</v>
      </c>
      <c r="AU395" s="469">
        <f t="shared" si="405"/>
        <v>0</v>
      </c>
      <c r="AV395" s="469">
        <f t="shared" si="405"/>
        <v>0</v>
      </c>
      <c r="AW395" s="469">
        <f t="shared" si="405"/>
        <v>0</v>
      </c>
      <c r="AX395" s="469">
        <f t="shared" si="405"/>
        <v>0</v>
      </c>
      <c r="AY395" s="469">
        <f t="shared" si="405"/>
        <v>0</v>
      </c>
      <c r="AZ395" s="469">
        <f t="shared" si="405"/>
        <v>0</v>
      </c>
      <c r="BA395" s="469">
        <f t="shared" si="405"/>
        <v>0</v>
      </c>
      <c r="BB395" s="362"/>
      <c r="BC395" s="362"/>
      <c r="BD395" s="362"/>
      <c r="BE395" s="362"/>
      <c r="BF395" s="362"/>
      <c r="BG395" s="362"/>
      <c r="BH395" s="362"/>
      <c r="BI395" s="362"/>
      <c r="BJ395" s="362"/>
      <c r="BK395" s="362"/>
      <c r="BL395" s="362"/>
    </row>
    <row r="396" ht="13.5" customHeight="1">
      <c r="A396" s="462"/>
      <c r="B396" s="725"/>
      <c r="C396" s="563" t="s">
        <v>746</v>
      </c>
      <c r="D396" s="740" t="s">
        <v>144</v>
      </c>
      <c r="E396" s="741"/>
      <c r="F396" s="365"/>
      <c r="G396" s="737" t="s">
        <v>719</v>
      </c>
      <c r="H396" s="566" t="s">
        <v>251</v>
      </c>
      <c r="I396" s="524">
        <v>1.0</v>
      </c>
      <c r="J396" s="725" t="s">
        <v>151</v>
      </c>
      <c r="K396" s="482" t="s">
        <v>259</v>
      </c>
      <c r="L396" s="524">
        <v>53.0</v>
      </c>
      <c r="M396" s="720">
        <v>204.867</v>
      </c>
      <c r="N396" s="524"/>
      <c r="O396" s="525"/>
      <c r="P396" s="487"/>
      <c r="Q396" s="488"/>
      <c r="R396" s="489"/>
      <c r="S396" s="490"/>
      <c r="T396" s="526"/>
      <c r="U396" s="527"/>
      <c r="V396" s="528"/>
      <c r="W396" s="494"/>
      <c r="X396" s="495"/>
      <c r="Y396" s="496"/>
      <c r="Z396" s="529"/>
      <c r="AA396" s="529"/>
      <c r="AB396" s="529"/>
      <c r="AC396" s="300"/>
      <c r="AD396" s="300"/>
      <c r="AE396" s="709"/>
      <c r="AF396" s="726">
        <f t="shared" ref="AF396:AF397" si="407">SUM(N396:Y396)</f>
        <v>0</v>
      </c>
      <c r="AG396" s="726">
        <f t="shared" si="395"/>
        <v>0</v>
      </c>
      <c r="AH396" s="727">
        <f t="shared" ref="AH396:AH397" si="408">SUM(N396:Y396)*M396</f>
        <v>0</v>
      </c>
      <c r="AI396" s="503"/>
      <c r="AJ396" s="530">
        <v>1.5</v>
      </c>
      <c r="AK396" s="531">
        <f t="shared" si="398"/>
        <v>0</v>
      </c>
      <c r="AL396" s="532"/>
      <c r="AM396" s="469">
        <f t="shared" ref="AM396:BA396" si="406">$I396*N396</f>
        <v>0</v>
      </c>
      <c r="AN396" s="469">
        <f t="shared" si="406"/>
        <v>0</v>
      </c>
      <c r="AO396" s="469">
        <f t="shared" si="406"/>
        <v>0</v>
      </c>
      <c r="AP396" s="469">
        <f t="shared" si="406"/>
        <v>0</v>
      </c>
      <c r="AQ396" s="469">
        <f t="shared" si="406"/>
        <v>0</v>
      </c>
      <c r="AR396" s="469">
        <f t="shared" si="406"/>
        <v>0</v>
      </c>
      <c r="AS396" s="469">
        <f t="shared" si="406"/>
        <v>0</v>
      </c>
      <c r="AT396" s="469">
        <f t="shared" si="406"/>
        <v>0</v>
      </c>
      <c r="AU396" s="469">
        <f t="shared" si="406"/>
        <v>0</v>
      </c>
      <c r="AV396" s="469">
        <f t="shared" si="406"/>
        <v>0</v>
      </c>
      <c r="AW396" s="469">
        <f t="shared" si="406"/>
        <v>0</v>
      </c>
      <c r="AX396" s="469">
        <f t="shared" si="406"/>
        <v>0</v>
      </c>
      <c r="AY396" s="469">
        <f t="shared" si="406"/>
        <v>0</v>
      </c>
      <c r="AZ396" s="469">
        <f t="shared" si="406"/>
        <v>0</v>
      </c>
      <c r="BA396" s="469">
        <f t="shared" si="406"/>
        <v>0</v>
      </c>
      <c r="BB396" s="300"/>
      <c r="BC396" s="300"/>
      <c r="BD396" s="300"/>
      <c r="BE396" s="300"/>
      <c r="BF396" s="300"/>
      <c r="BG396" s="300"/>
      <c r="BH396" s="300"/>
      <c r="BI396" s="300"/>
      <c r="BJ396" s="300"/>
      <c r="BK396" s="300"/>
      <c r="BL396" s="300"/>
    </row>
    <row r="397" ht="13.5" customHeight="1">
      <c r="A397" s="462"/>
      <c r="B397" s="725"/>
      <c r="C397" s="563" t="s">
        <v>747</v>
      </c>
      <c r="D397" s="740" t="s">
        <v>144</v>
      </c>
      <c r="E397" s="741"/>
      <c r="F397" s="365"/>
      <c r="G397" s="737" t="s">
        <v>721</v>
      </c>
      <c r="H397" s="725" t="s">
        <v>278</v>
      </c>
      <c r="I397" s="524">
        <v>1.0</v>
      </c>
      <c r="J397" s="725" t="s">
        <v>151</v>
      </c>
      <c r="K397" s="482" t="s">
        <v>259</v>
      </c>
      <c r="L397" s="524">
        <v>60.0</v>
      </c>
      <c r="M397" s="720">
        <v>195.597</v>
      </c>
      <c r="N397" s="524"/>
      <c r="O397" s="525"/>
      <c r="P397" s="487"/>
      <c r="Q397" s="488"/>
      <c r="R397" s="489"/>
      <c r="S397" s="490"/>
      <c r="T397" s="526"/>
      <c r="U397" s="527"/>
      <c r="V397" s="528"/>
      <c r="W397" s="494"/>
      <c r="X397" s="495"/>
      <c r="Y397" s="496"/>
      <c r="Z397" s="529"/>
      <c r="AA397" s="529"/>
      <c r="AB397" s="529"/>
      <c r="AC397" s="300"/>
      <c r="AD397" s="300"/>
      <c r="AE397" s="709"/>
      <c r="AF397" s="726">
        <f t="shared" si="407"/>
        <v>0</v>
      </c>
      <c r="AG397" s="726">
        <f t="shared" si="395"/>
        <v>0</v>
      </c>
      <c r="AH397" s="727">
        <f t="shared" si="408"/>
        <v>0</v>
      </c>
      <c r="AI397" s="503"/>
      <c r="AJ397" s="530">
        <v>1.7</v>
      </c>
      <c r="AK397" s="531">
        <f t="shared" si="398"/>
        <v>0</v>
      </c>
      <c r="AL397" s="532"/>
      <c r="AM397" s="469">
        <f t="shared" ref="AM397:BA397" si="409">$I397*N397</f>
        <v>0</v>
      </c>
      <c r="AN397" s="469">
        <f t="shared" si="409"/>
        <v>0</v>
      </c>
      <c r="AO397" s="469">
        <f t="shared" si="409"/>
        <v>0</v>
      </c>
      <c r="AP397" s="469">
        <f t="shared" si="409"/>
        <v>0</v>
      </c>
      <c r="AQ397" s="469">
        <f t="shared" si="409"/>
        <v>0</v>
      </c>
      <c r="AR397" s="469">
        <f t="shared" si="409"/>
        <v>0</v>
      </c>
      <c r="AS397" s="469">
        <f t="shared" si="409"/>
        <v>0</v>
      </c>
      <c r="AT397" s="469">
        <f t="shared" si="409"/>
        <v>0</v>
      </c>
      <c r="AU397" s="469">
        <f t="shared" si="409"/>
        <v>0</v>
      </c>
      <c r="AV397" s="469">
        <f t="shared" si="409"/>
        <v>0</v>
      </c>
      <c r="AW397" s="469">
        <f t="shared" si="409"/>
        <v>0</v>
      </c>
      <c r="AX397" s="469">
        <f t="shared" si="409"/>
        <v>0</v>
      </c>
      <c r="AY397" s="469">
        <f t="shared" si="409"/>
        <v>0</v>
      </c>
      <c r="AZ397" s="469">
        <f t="shared" si="409"/>
        <v>0</v>
      </c>
      <c r="BA397" s="469">
        <f t="shared" si="409"/>
        <v>0</v>
      </c>
      <c r="BB397" s="300"/>
      <c r="BC397" s="300"/>
      <c r="BD397" s="300"/>
      <c r="BE397" s="300"/>
      <c r="BF397" s="300"/>
      <c r="BG397" s="300"/>
      <c r="BH397" s="300"/>
      <c r="BI397" s="300"/>
      <c r="BJ397" s="300"/>
      <c r="BK397" s="300"/>
      <c r="BL397" s="300"/>
    </row>
    <row r="398" ht="12.75" customHeight="1">
      <c r="A398" s="462"/>
      <c r="B398" s="482" t="s">
        <v>748</v>
      </c>
      <c r="C398" s="563" t="s">
        <v>749</v>
      </c>
      <c r="D398" s="740" t="s">
        <v>144</v>
      </c>
      <c r="E398" s="741"/>
      <c r="F398" s="365"/>
      <c r="G398" s="737" t="s">
        <v>724</v>
      </c>
      <c r="H398" s="482" t="s">
        <v>278</v>
      </c>
      <c r="I398" s="567">
        <v>1.0</v>
      </c>
      <c r="J398" s="482" t="s">
        <v>151</v>
      </c>
      <c r="K398" s="482" t="s">
        <v>259</v>
      </c>
      <c r="L398" s="567">
        <v>57.0</v>
      </c>
      <c r="M398" s="568">
        <v>120.51</v>
      </c>
      <c r="N398" s="524"/>
      <c r="O398" s="525"/>
      <c r="P398" s="487"/>
      <c r="Q398" s="488"/>
      <c r="R398" s="489"/>
      <c r="S398" s="490"/>
      <c r="T398" s="526"/>
      <c r="U398" s="527"/>
      <c r="V398" s="528"/>
      <c r="W398" s="494"/>
      <c r="X398" s="495"/>
      <c r="Y398" s="496"/>
      <c r="Z398" s="497"/>
      <c r="AA398" s="498"/>
      <c r="AB398" s="499"/>
      <c r="AC398" s="443"/>
      <c r="AD398" s="443"/>
      <c r="AE398" s="569"/>
      <c r="AF398" s="570">
        <f t="shared" ref="AF398:AF401" si="411">SUM(N398:AB398)</f>
        <v>0</v>
      </c>
      <c r="AG398" s="570">
        <f t="shared" si="395"/>
        <v>0</v>
      </c>
      <c r="AH398" s="571">
        <f t="shared" ref="AH398:AH401" si="412">SUM(N398:AB398)*M398</f>
        <v>0</v>
      </c>
      <c r="AI398" s="503"/>
      <c r="AJ398" s="531">
        <v>1.16</v>
      </c>
      <c r="AK398" s="531">
        <f t="shared" si="398"/>
        <v>0</v>
      </c>
      <c r="AL398" s="572"/>
      <c r="AM398" s="469">
        <f t="shared" ref="AM398:BA398" si="410">$I398*N398</f>
        <v>0</v>
      </c>
      <c r="AN398" s="469">
        <f t="shared" si="410"/>
        <v>0</v>
      </c>
      <c r="AO398" s="469">
        <f t="shared" si="410"/>
        <v>0</v>
      </c>
      <c r="AP398" s="469">
        <f t="shared" si="410"/>
        <v>0</v>
      </c>
      <c r="AQ398" s="469">
        <f t="shared" si="410"/>
        <v>0</v>
      </c>
      <c r="AR398" s="469">
        <f t="shared" si="410"/>
        <v>0</v>
      </c>
      <c r="AS398" s="469">
        <f t="shared" si="410"/>
        <v>0</v>
      </c>
      <c r="AT398" s="469">
        <f t="shared" si="410"/>
        <v>0</v>
      </c>
      <c r="AU398" s="469">
        <f t="shared" si="410"/>
        <v>0</v>
      </c>
      <c r="AV398" s="469">
        <f t="shared" si="410"/>
        <v>0</v>
      </c>
      <c r="AW398" s="469">
        <f t="shared" si="410"/>
        <v>0</v>
      </c>
      <c r="AX398" s="469">
        <f t="shared" si="410"/>
        <v>0</v>
      </c>
      <c r="AY398" s="469">
        <f t="shared" si="410"/>
        <v>0</v>
      </c>
      <c r="AZ398" s="469">
        <f t="shared" si="410"/>
        <v>0</v>
      </c>
      <c r="BA398" s="469">
        <f t="shared" si="410"/>
        <v>0</v>
      </c>
      <c r="BB398" s="362"/>
      <c r="BC398" s="362"/>
      <c r="BD398" s="362"/>
      <c r="BE398" s="362"/>
      <c r="BF398" s="362"/>
      <c r="BG398" s="362"/>
      <c r="BH398" s="362"/>
      <c r="BI398" s="362"/>
      <c r="BJ398" s="362"/>
      <c r="BK398" s="362"/>
      <c r="BL398" s="362"/>
    </row>
    <row r="399" ht="12.75" customHeight="1">
      <c r="A399" s="462"/>
      <c r="B399" s="482" t="s">
        <v>750</v>
      </c>
      <c r="C399" s="563" t="s">
        <v>751</v>
      </c>
      <c r="D399" s="740" t="s">
        <v>144</v>
      </c>
      <c r="E399" s="741"/>
      <c r="F399" s="365"/>
      <c r="G399" s="737" t="s">
        <v>277</v>
      </c>
      <c r="H399" s="482" t="s">
        <v>278</v>
      </c>
      <c r="I399" s="567">
        <v>1.0</v>
      </c>
      <c r="J399" s="482" t="s">
        <v>151</v>
      </c>
      <c r="K399" s="482" t="s">
        <v>259</v>
      </c>
      <c r="L399" s="567">
        <v>63.0</v>
      </c>
      <c r="M399" s="568">
        <v>152.95499999999998</v>
      </c>
      <c r="N399" s="524"/>
      <c r="O399" s="525"/>
      <c r="P399" s="487"/>
      <c r="Q399" s="488"/>
      <c r="R399" s="489"/>
      <c r="S399" s="490"/>
      <c r="T399" s="526"/>
      <c r="U399" s="527"/>
      <c r="V399" s="528"/>
      <c r="W399" s="494"/>
      <c r="X399" s="495"/>
      <c r="Y399" s="496"/>
      <c r="Z399" s="497"/>
      <c r="AA399" s="498"/>
      <c r="AB399" s="499"/>
      <c r="AC399" s="443"/>
      <c r="AD399" s="443"/>
      <c r="AE399" s="569"/>
      <c r="AF399" s="570">
        <f t="shared" si="411"/>
        <v>0</v>
      </c>
      <c r="AG399" s="570">
        <f t="shared" si="395"/>
        <v>0</v>
      </c>
      <c r="AH399" s="571">
        <f t="shared" si="412"/>
        <v>0</v>
      </c>
      <c r="AI399" s="503"/>
      <c r="AJ399" s="531">
        <v>1.29</v>
      </c>
      <c r="AK399" s="531">
        <f t="shared" si="398"/>
        <v>0</v>
      </c>
      <c r="AL399" s="572"/>
      <c r="AM399" s="469">
        <f t="shared" ref="AM399:BA399" si="413">$I399*N399</f>
        <v>0</v>
      </c>
      <c r="AN399" s="469">
        <f t="shared" si="413"/>
        <v>0</v>
      </c>
      <c r="AO399" s="469">
        <f t="shared" si="413"/>
        <v>0</v>
      </c>
      <c r="AP399" s="469">
        <f t="shared" si="413"/>
        <v>0</v>
      </c>
      <c r="AQ399" s="469">
        <f t="shared" si="413"/>
        <v>0</v>
      </c>
      <c r="AR399" s="469">
        <f t="shared" si="413"/>
        <v>0</v>
      </c>
      <c r="AS399" s="469">
        <f t="shared" si="413"/>
        <v>0</v>
      </c>
      <c r="AT399" s="469">
        <f t="shared" si="413"/>
        <v>0</v>
      </c>
      <c r="AU399" s="469">
        <f t="shared" si="413"/>
        <v>0</v>
      </c>
      <c r="AV399" s="469">
        <f t="shared" si="413"/>
        <v>0</v>
      </c>
      <c r="AW399" s="469">
        <f t="shared" si="413"/>
        <v>0</v>
      </c>
      <c r="AX399" s="469">
        <f t="shared" si="413"/>
        <v>0</v>
      </c>
      <c r="AY399" s="469">
        <f t="shared" si="413"/>
        <v>0</v>
      </c>
      <c r="AZ399" s="469">
        <f t="shared" si="413"/>
        <v>0</v>
      </c>
      <c r="BA399" s="469">
        <f t="shared" si="413"/>
        <v>0</v>
      </c>
      <c r="BB399" s="362"/>
      <c r="BC399" s="362"/>
      <c r="BD399" s="362"/>
      <c r="BE399" s="362"/>
      <c r="BF399" s="362"/>
      <c r="BG399" s="362"/>
      <c r="BH399" s="362"/>
      <c r="BI399" s="362"/>
      <c r="BJ399" s="362"/>
      <c r="BK399" s="362"/>
      <c r="BL399" s="362"/>
    </row>
    <row r="400" ht="12.75" customHeight="1">
      <c r="A400" s="462"/>
      <c r="B400" s="482" t="s">
        <v>752</v>
      </c>
      <c r="C400" s="563" t="s">
        <v>753</v>
      </c>
      <c r="D400" s="740" t="s">
        <v>144</v>
      </c>
      <c r="E400" s="741"/>
      <c r="F400" s="365"/>
      <c r="G400" s="737" t="s">
        <v>281</v>
      </c>
      <c r="H400" s="482" t="s">
        <v>278</v>
      </c>
      <c r="I400" s="567">
        <v>1.0</v>
      </c>
      <c r="J400" s="482" t="s">
        <v>151</v>
      </c>
      <c r="K400" s="482" t="s">
        <v>259</v>
      </c>
      <c r="L400" s="567">
        <v>59.0</v>
      </c>
      <c r="M400" s="568">
        <v>152.95499999999998</v>
      </c>
      <c r="N400" s="524"/>
      <c r="O400" s="525"/>
      <c r="P400" s="487"/>
      <c r="Q400" s="488"/>
      <c r="R400" s="489"/>
      <c r="S400" s="490"/>
      <c r="T400" s="526"/>
      <c r="U400" s="527"/>
      <c r="V400" s="528"/>
      <c r="W400" s="494"/>
      <c r="X400" s="495"/>
      <c r="Y400" s="496"/>
      <c r="Z400" s="497"/>
      <c r="AA400" s="498"/>
      <c r="AB400" s="499"/>
      <c r="AC400" s="443"/>
      <c r="AD400" s="443"/>
      <c r="AE400" s="569"/>
      <c r="AF400" s="570">
        <f t="shared" si="411"/>
        <v>0</v>
      </c>
      <c r="AG400" s="570">
        <f t="shared" si="395"/>
        <v>0</v>
      </c>
      <c r="AH400" s="571">
        <f t="shared" si="412"/>
        <v>0</v>
      </c>
      <c r="AI400" s="503"/>
      <c r="AJ400" s="531">
        <v>1.24</v>
      </c>
      <c r="AK400" s="531">
        <f t="shared" si="398"/>
        <v>0</v>
      </c>
      <c r="AL400" s="572"/>
      <c r="AM400" s="469">
        <f t="shared" ref="AM400:BA400" si="414">$I400*N400</f>
        <v>0</v>
      </c>
      <c r="AN400" s="469">
        <f t="shared" si="414"/>
        <v>0</v>
      </c>
      <c r="AO400" s="469">
        <f t="shared" si="414"/>
        <v>0</v>
      </c>
      <c r="AP400" s="469">
        <f t="shared" si="414"/>
        <v>0</v>
      </c>
      <c r="AQ400" s="469">
        <f t="shared" si="414"/>
        <v>0</v>
      </c>
      <c r="AR400" s="469">
        <f t="shared" si="414"/>
        <v>0</v>
      </c>
      <c r="AS400" s="469">
        <f t="shared" si="414"/>
        <v>0</v>
      </c>
      <c r="AT400" s="469">
        <f t="shared" si="414"/>
        <v>0</v>
      </c>
      <c r="AU400" s="469">
        <f t="shared" si="414"/>
        <v>0</v>
      </c>
      <c r="AV400" s="469">
        <f t="shared" si="414"/>
        <v>0</v>
      </c>
      <c r="AW400" s="469">
        <f t="shared" si="414"/>
        <v>0</v>
      </c>
      <c r="AX400" s="469">
        <f t="shared" si="414"/>
        <v>0</v>
      </c>
      <c r="AY400" s="469">
        <f t="shared" si="414"/>
        <v>0</v>
      </c>
      <c r="AZ400" s="469">
        <f t="shared" si="414"/>
        <v>0</v>
      </c>
      <c r="BA400" s="469">
        <f t="shared" si="414"/>
        <v>0</v>
      </c>
      <c r="BB400" s="362"/>
      <c r="BC400" s="362"/>
      <c r="BD400" s="362"/>
      <c r="BE400" s="362"/>
      <c r="BF400" s="362"/>
      <c r="BG400" s="362"/>
      <c r="BH400" s="362"/>
      <c r="BI400" s="362"/>
      <c r="BJ400" s="362"/>
      <c r="BK400" s="362"/>
      <c r="BL400" s="362"/>
    </row>
    <row r="401" ht="12.75" customHeight="1">
      <c r="A401" s="462"/>
      <c r="B401" s="482" t="s">
        <v>754</v>
      </c>
      <c r="C401" s="563" t="s">
        <v>755</v>
      </c>
      <c r="D401" s="740" t="s">
        <v>144</v>
      </c>
      <c r="E401" s="741"/>
      <c r="F401" s="365"/>
      <c r="G401" s="737" t="s">
        <v>727</v>
      </c>
      <c r="H401" s="482" t="s">
        <v>278</v>
      </c>
      <c r="I401" s="567">
        <v>1.0</v>
      </c>
      <c r="J401" s="482" t="s">
        <v>151</v>
      </c>
      <c r="K401" s="482" t="s">
        <v>259</v>
      </c>
      <c r="L401" s="567">
        <v>64.0</v>
      </c>
      <c r="M401" s="568">
        <v>207.648</v>
      </c>
      <c r="N401" s="524"/>
      <c r="O401" s="525"/>
      <c r="P401" s="487"/>
      <c r="Q401" s="488"/>
      <c r="R401" s="489"/>
      <c r="S401" s="490"/>
      <c r="T401" s="526"/>
      <c r="U401" s="527"/>
      <c r="V401" s="528"/>
      <c r="W401" s="494"/>
      <c r="X401" s="495"/>
      <c r="Y401" s="496"/>
      <c r="Z401" s="497"/>
      <c r="AA401" s="498"/>
      <c r="AB401" s="499"/>
      <c r="AC401" s="443"/>
      <c r="AD401" s="443"/>
      <c r="AE401" s="569"/>
      <c r="AF401" s="570">
        <f t="shared" si="411"/>
        <v>0</v>
      </c>
      <c r="AG401" s="570">
        <f t="shared" si="395"/>
        <v>0</v>
      </c>
      <c r="AH401" s="571">
        <f t="shared" si="412"/>
        <v>0</v>
      </c>
      <c r="AI401" s="503"/>
      <c r="AJ401" s="531">
        <v>1.45</v>
      </c>
      <c r="AK401" s="531">
        <f t="shared" si="398"/>
        <v>0</v>
      </c>
      <c r="AL401" s="572"/>
      <c r="AM401" s="469">
        <f t="shared" ref="AM401:BA401" si="415">$I401*N401</f>
        <v>0</v>
      </c>
      <c r="AN401" s="469">
        <f t="shared" si="415"/>
        <v>0</v>
      </c>
      <c r="AO401" s="469">
        <f t="shared" si="415"/>
        <v>0</v>
      </c>
      <c r="AP401" s="469">
        <f t="shared" si="415"/>
        <v>0</v>
      </c>
      <c r="AQ401" s="469">
        <f t="shared" si="415"/>
        <v>0</v>
      </c>
      <c r="AR401" s="469">
        <f t="shared" si="415"/>
        <v>0</v>
      </c>
      <c r="AS401" s="469">
        <f t="shared" si="415"/>
        <v>0</v>
      </c>
      <c r="AT401" s="469">
        <f t="shared" si="415"/>
        <v>0</v>
      </c>
      <c r="AU401" s="469">
        <f t="shared" si="415"/>
        <v>0</v>
      </c>
      <c r="AV401" s="469">
        <f t="shared" si="415"/>
        <v>0</v>
      </c>
      <c r="AW401" s="469">
        <f t="shared" si="415"/>
        <v>0</v>
      </c>
      <c r="AX401" s="469">
        <f t="shared" si="415"/>
        <v>0</v>
      </c>
      <c r="AY401" s="469">
        <f t="shared" si="415"/>
        <v>0</v>
      </c>
      <c r="AZ401" s="469">
        <f t="shared" si="415"/>
        <v>0</v>
      </c>
      <c r="BA401" s="469">
        <f t="shared" si="415"/>
        <v>0</v>
      </c>
      <c r="BB401" s="362"/>
      <c r="BC401" s="362"/>
      <c r="BD401" s="362"/>
      <c r="BE401" s="362"/>
      <c r="BF401" s="362"/>
      <c r="BG401" s="362"/>
      <c r="BH401" s="362"/>
      <c r="BI401" s="362"/>
      <c r="BJ401" s="362"/>
      <c r="BK401" s="362"/>
      <c r="BL401" s="362"/>
    </row>
    <row r="402" ht="13.5" customHeight="1">
      <c r="A402" s="462"/>
      <c r="B402" s="725"/>
      <c r="C402" s="563" t="s">
        <v>756</v>
      </c>
      <c r="D402" s="740" t="s">
        <v>144</v>
      </c>
      <c r="E402" s="741"/>
      <c r="F402" s="365"/>
      <c r="G402" s="736" t="s">
        <v>729</v>
      </c>
      <c r="H402" s="725" t="s">
        <v>278</v>
      </c>
      <c r="I402" s="524">
        <v>1.0</v>
      </c>
      <c r="J402" s="725" t="s">
        <v>151</v>
      </c>
      <c r="K402" s="482" t="s">
        <v>259</v>
      </c>
      <c r="L402" s="524">
        <v>70.0</v>
      </c>
      <c r="M402" s="720">
        <v>221.553</v>
      </c>
      <c r="N402" s="524"/>
      <c r="O402" s="525"/>
      <c r="P402" s="487"/>
      <c r="Q402" s="488"/>
      <c r="R402" s="489"/>
      <c r="S402" s="490"/>
      <c r="T402" s="526"/>
      <c r="U402" s="527"/>
      <c r="V402" s="528"/>
      <c r="W402" s="494"/>
      <c r="X402" s="495"/>
      <c r="Y402" s="496"/>
      <c r="Z402" s="529"/>
      <c r="AA402" s="529"/>
      <c r="AB402" s="529"/>
      <c r="AC402" s="300"/>
      <c r="AD402" s="300"/>
      <c r="AE402" s="709"/>
      <c r="AF402" s="726">
        <f t="shared" ref="AF402:AF406" si="417">SUM(N402:Y402)</f>
        <v>0</v>
      </c>
      <c r="AG402" s="726">
        <f t="shared" si="395"/>
        <v>0</v>
      </c>
      <c r="AH402" s="727">
        <f t="shared" ref="AH402:AH406" si="418">SUM(N402:Y402)*M402</f>
        <v>0</v>
      </c>
      <c r="AI402" s="503"/>
      <c r="AJ402" s="530">
        <v>1.7</v>
      </c>
      <c r="AK402" s="531">
        <f t="shared" si="398"/>
        <v>0</v>
      </c>
      <c r="AL402" s="532"/>
      <c r="AM402" s="469">
        <f t="shared" ref="AM402:BA402" si="416">$I402*N402</f>
        <v>0</v>
      </c>
      <c r="AN402" s="469">
        <f t="shared" si="416"/>
        <v>0</v>
      </c>
      <c r="AO402" s="469">
        <f t="shared" si="416"/>
        <v>0</v>
      </c>
      <c r="AP402" s="469">
        <f t="shared" si="416"/>
        <v>0</v>
      </c>
      <c r="AQ402" s="469">
        <f t="shared" si="416"/>
        <v>0</v>
      </c>
      <c r="AR402" s="469">
        <f t="shared" si="416"/>
        <v>0</v>
      </c>
      <c r="AS402" s="469">
        <f t="shared" si="416"/>
        <v>0</v>
      </c>
      <c r="AT402" s="469">
        <f t="shared" si="416"/>
        <v>0</v>
      </c>
      <c r="AU402" s="469">
        <f t="shared" si="416"/>
        <v>0</v>
      </c>
      <c r="AV402" s="469">
        <f t="shared" si="416"/>
        <v>0</v>
      </c>
      <c r="AW402" s="469">
        <f t="shared" si="416"/>
        <v>0</v>
      </c>
      <c r="AX402" s="469">
        <f t="shared" si="416"/>
        <v>0</v>
      </c>
      <c r="AY402" s="469">
        <f t="shared" si="416"/>
        <v>0</v>
      </c>
      <c r="AZ402" s="469">
        <f t="shared" si="416"/>
        <v>0</v>
      </c>
      <c r="BA402" s="469">
        <f t="shared" si="416"/>
        <v>0</v>
      </c>
      <c r="BB402" s="300"/>
      <c r="BC402" s="300"/>
      <c r="BD402" s="300"/>
      <c r="BE402" s="300"/>
      <c r="BF402" s="300"/>
      <c r="BG402" s="300"/>
      <c r="BH402" s="300"/>
      <c r="BI402" s="300"/>
      <c r="BJ402" s="300"/>
      <c r="BK402" s="300"/>
      <c r="BL402" s="300"/>
    </row>
    <row r="403" ht="13.5" customHeight="1">
      <c r="A403" s="462"/>
      <c r="B403" s="725"/>
      <c r="C403" s="563" t="s">
        <v>757</v>
      </c>
      <c r="D403" s="740" t="s">
        <v>144</v>
      </c>
      <c r="E403" s="741"/>
      <c r="F403" s="391"/>
      <c r="G403" s="736" t="s">
        <v>731</v>
      </c>
      <c r="H403" s="725" t="s">
        <v>476</v>
      </c>
      <c r="I403" s="524">
        <v>1.0</v>
      </c>
      <c r="J403" s="725" t="s">
        <v>151</v>
      </c>
      <c r="K403" s="482" t="s">
        <v>259</v>
      </c>
      <c r="L403" s="524">
        <v>73.0</v>
      </c>
      <c r="M403" s="720">
        <v>221.553</v>
      </c>
      <c r="N403" s="524"/>
      <c r="O403" s="525"/>
      <c r="P403" s="487"/>
      <c r="Q403" s="488"/>
      <c r="R403" s="489"/>
      <c r="S403" s="490"/>
      <c r="T403" s="526"/>
      <c r="U403" s="527"/>
      <c r="V403" s="528"/>
      <c r="W403" s="494"/>
      <c r="X403" s="495"/>
      <c r="Y403" s="496"/>
      <c r="Z403" s="529"/>
      <c r="AA403" s="529"/>
      <c r="AB403" s="529"/>
      <c r="AC403" s="300"/>
      <c r="AD403" s="300"/>
      <c r="AE403" s="709"/>
      <c r="AF403" s="726">
        <f t="shared" si="417"/>
        <v>0</v>
      </c>
      <c r="AG403" s="726">
        <f t="shared" si="395"/>
        <v>0</v>
      </c>
      <c r="AH403" s="727">
        <f t="shared" si="418"/>
        <v>0</v>
      </c>
      <c r="AI403" s="503"/>
      <c r="AJ403" s="530">
        <v>1.6</v>
      </c>
      <c r="AK403" s="531">
        <f t="shared" si="398"/>
        <v>0</v>
      </c>
      <c r="AL403" s="532"/>
      <c r="AM403" s="469">
        <f t="shared" ref="AM403:BA403" si="419">$I403*N403</f>
        <v>0</v>
      </c>
      <c r="AN403" s="469">
        <f t="shared" si="419"/>
        <v>0</v>
      </c>
      <c r="AO403" s="469">
        <f t="shared" si="419"/>
        <v>0</v>
      </c>
      <c r="AP403" s="469">
        <f t="shared" si="419"/>
        <v>0</v>
      </c>
      <c r="AQ403" s="469">
        <f t="shared" si="419"/>
        <v>0</v>
      </c>
      <c r="AR403" s="469">
        <f t="shared" si="419"/>
        <v>0</v>
      </c>
      <c r="AS403" s="469">
        <f t="shared" si="419"/>
        <v>0</v>
      </c>
      <c r="AT403" s="469">
        <f t="shared" si="419"/>
        <v>0</v>
      </c>
      <c r="AU403" s="469">
        <f t="shared" si="419"/>
        <v>0</v>
      </c>
      <c r="AV403" s="469">
        <f t="shared" si="419"/>
        <v>0</v>
      </c>
      <c r="AW403" s="469">
        <f t="shared" si="419"/>
        <v>0</v>
      </c>
      <c r="AX403" s="469">
        <f t="shared" si="419"/>
        <v>0</v>
      </c>
      <c r="AY403" s="469">
        <f t="shared" si="419"/>
        <v>0</v>
      </c>
      <c r="AZ403" s="469">
        <f t="shared" si="419"/>
        <v>0</v>
      </c>
      <c r="BA403" s="469">
        <f t="shared" si="419"/>
        <v>0</v>
      </c>
      <c r="BB403" s="300"/>
      <c r="BC403" s="300"/>
      <c r="BD403" s="300"/>
      <c r="BE403" s="300"/>
      <c r="BF403" s="300"/>
      <c r="BG403" s="300"/>
      <c r="BH403" s="300"/>
      <c r="BI403" s="300"/>
      <c r="BJ403" s="300"/>
      <c r="BK403" s="300"/>
      <c r="BL403" s="300"/>
    </row>
    <row r="404" ht="13.5" customHeight="1">
      <c r="A404" s="462"/>
      <c r="B404" s="725"/>
      <c r="C404" s="563" t="s">
        <v>758</v>
      </c>
      <c r="D404" s="740" t="s">
        <v>144</v>
      </c>
      <c r="E404" s="741"/>
      <c r="F404" s="391"/>
      <c r="G404" s="736" t="s">
        <v>733</v>
      </c>
      <c r="H404" s="725" t="s">
        <v>476</v>
      </c>
      <c r="I404" s="524">
        <v>1.0</v>
      </c>
      <c r="J404" s="725" t="s">
        <v>151</v>
      </c>
      <c r="K404" s="482" t="s">
        <v>259</v>
      </c>
      <c r="L404" s="524">
        <v>76.0</v>
      </c>
      <c r="M404" s="720">
        <v>299.421</v>
      </c>
      <c r="N404" s="524"/>
      <c r="O404" s="525"/>
      <c r="P404" s="487"/>
      <c r="Q404" s="488"/>
      <c r="R404" s="489"/>
      <c r="S404" s="490"/>
      <c r="T404" s="526"/>
      <c r="U404" s="527"/>
      <c r="V404" s="528"/>
      <c r="W404" s="494"/>
      <c r="X404" s="495"/>
      <c r="Y404" s="496"/>
      <c r="Z404" s="529"/>
      <c r="AA404" s="529"/>
      <c r="AB404" s="529"/>
      <c r="AC404" s="300"/>
      <c r="AD404" s="300"/>
      <c r="AE404" s="709"/>
      <c r="AF404" s="726">
        <f t="shared" si="417"/>
        <v>0</v>
      </c>
      <c r="AG404" s="726">
        <f t="shared" si="395"/>
        <v>0</v>
      </c>
      <c r="AH404" s="727">
        <f t="shared" si="418"/>
        <v>0</v>
      </c>
      <c r="AI404" s="503"/>
      <c r="AJ404" s="530">
        <v>2.1</v>
      </c>
      <c r="AK404" s="531">
        <f t="shared" si="398"/>
        <v>0</v>
      </c>
      <c r="AL404" s="532"/>
      <c r="AM404" s="469">
        <f t="shared" ref="AM404:BA404" si="420">$I404*N404</f>
        <v>0</v>
      </c>
      <c r="AN404" s="469">
        <f t="shared" si="420"/>
        <v>0</v>
      </c>
      <c r="AO404" s="469">
        <f t="shared" si="420"/>
        <v>0</v>
      </c>
      <c r="AP404" s="469">
        <f t="shared" si="420"/>
        <v>0</v>
      </c>
      <c r="AQ404" s="469">
        <f t="shared" si="420"/>
        <v>0</v>
      </c>
      <c r="AR404" s="469">
        <f t="shared" si="420"/>
        <v>0</v>
      </c>
      <c r="AS404" s="469">
        <f t="shared" si="420"/>
        <v>0</v>
      </c>
      <c r="AT404" s="469">
        <f t="shared" si="420"/>
        <v>0</v>
      </c>
      <c r="AU404" s="469">
        <f t="shared" si="420"/>
        <v>0</v>
      </c>
      <c r="AV404" s="469">
        <f t="shared" si="420"/>
        <v>0</v>
      </c>
      <c r="AW404" s="469">
        <f t="shared" si="420"/>
        <v>0</v>
      </c>
      <c r="AX404" s="469">
        <f t="shared" si="420"/>
        <v>0</v>
      </c>
      <c r="AY404" s="469">
        <f t="shared" si="420"/>
        <v>0</v>
      </c>
      <c r="AZ404" s="469">
        <f t="shared" si="420"/>
        <v>0</v>
      </c>
      <c r="BA404" s="469">
        <f t="shared" si="420"/>
        <v>0</v>
      </c>
      <c r="BB404" s="300"/>
      <c r="BC404" s="300"/>
      <c r="BD404" s="300"/>
      <c r="BE404" s="300"/>
      <c r="BF404" s="300"/>
      <c r="BG404" s="300"/>
      <c r="BH404" s="300"/>
      <c r="BI404" s="300"/>
      <c r="BJ404" s="300"/>
      <c r="BK404" s="300"/>
      <c r="BL404" s="300"/>
    </row>
    <row r="405" ht="13.5" customHeight="1">
      <c r="A405" s="462"/>
      <c r="B405" s="725"/>
      <c r="C405" s="563" t="s">
        <v>759</v>
      </c>
      <c r="D405" s="740" t="s">
        <v>144</v>
      </c>
      <c r="E405" s="741"/>
      <c r="F405" s="391"/>
      <c r="G405" s="736" t="s">
        <v>735</v>
      </c>
      <c r="H405" s="725" t="s">
        <v>476</v>
      </c>
      <c r="I405" s="524">
        <v>1.0</v>
      </c>
      <c r="J405" s="725" t="s">
        <v>151</v>
      </c>
      <c r="K405" s="482" t="s">
        <v>259</v>
      </c>
      <c r="L405" s="524">
        <v>80.0</v>
      </c>
      <c r="M405" s="720">
        <v>351.333</v>
      </c>
      <c r="N405" s="524"/>
      <c r="O405" s="525"/>
      <c r="P405" s="487"/>
      <c r="Q405" s="488"/>
      <c r="R405" s="489"/>
      <c r="S405" s="490"/>
      <c r="T405" s="526"/>
      <c r="U405" s="527"/>
      <c r="V405" s="528"/>
      <c r="W405" s="494"/>
      <c r="X405" s="495"/>
      <c r="Y405" s="496"/>
      <c r="Z405" s="529"/>
      <c r="AA405" s="529"/>
      <c r="AB405" s="529"/>
      <c r="AC405" s="300"/>
      <c r="AD405" s="300"/>
      <c r="AE405" s="709"/>
      <c r="AF405" s="726">
        <f t="shared" si="417"/>
        <v>0</v>
      </c>
      <c r="AG405" s="726">
        <f t="shared" si="395"/>
        <v>0</v>
      </c>
      <c r="AH405" s="727">
        <f t="shared" si="418"/>
        <v>0</v>
      </c>
      <c r="AI405" s="503"/>
      <c r="AJ405" s="530">
        <v>2.6</v>
      </c>
      <c r="AK405" s="531">
        <f t="shared" si="398"/>
        <v>0</v>
      </c>
      <c r="AL405" s="532"/>
      <c r="AM405" s="469">
        <f t="shared" ref="AM405:BA405" si="421">$I405*N405</f>
        <v>0</v>
      </c>
      <c r="AN405" s="469">
        <f t="shared" si="421"/>
        <v>0</v>
      </c>
      <c r="AO405" s="469">
        <f t="shared" si="421"/>
        <v>0</v>
      </c>
      <c r="AP405" s="469">
        <f t="shared" si="421"/>
        <v>0</v>
      </c>
      <c r="AQ405" s="469">
        <f t="shared" si="421"/>
        <v>0</v>
      </c>
      <c r="AR405" s="469">
        <f t="shared" si="421"/>
        <v>0</v>
      </c>
      <c r="AS405" s="469">
        <f t="shared" si="421"/>
        <v>0</v>
      </c>
      <c r="AT405" s="469">
        <f t="shared" si="421"/>
        <v>0</v>
      </c>
      <c r="AU405" s="469">
        <f t="shared" si="421"/>
        <v>0</v>
      </c>
      <c r="AV405" s="469">
        <f t="shared" si="421"/>
        <v>0</v>
      </c>
      <c r="AW405" s="469">
        <f t="shared" si="421"/>
        <v>0</v>
      </c>
      <c r="AX405" s="469">
        <f t="shared" si="421"/>
        <v>0</v>
      </c>
      <c r="AY405" s="469">
        <f t="shared" si="421"/>
        <v>0</v>
      </c>
      <c r="AZ405" s="469">
        <f t="shared" si="421"/>
        <v>0</v>
      </c>
      <c r="BA405" s="469">
        <f t="shared" si="421"/>
        <v>0</v>
      </c>
      <c r="BB405" s="300"/>
      <c r="BC405" s="300"/>
      <c r="BD405" s="300"/>
      <c r="BE405" s="300"/>
      <c r="BF405" s="300"/>
      <c r="BG405" s="300"/>
      <c r="BH405" s="300"/>
      <c r="BI405" s="300"/>
      <c r="BJ405" s="300"/>
      <c r="BK405" s="300"/>
      <c r="BL405" s="300"/>
    </row>
    <row r="406" ht="13.5" customHeight="1">
      <c r="A406" s="462"/>
      <c r="B406" s="725"/>
      <c r="C406" s="563" t="s">
        <v>760</v>
      </c>
      <c r="D406" s="740" t="s">
        <v>144</v>
      </c>
      <c r="E406" s="741"/>
      <c r="F406" s="391"/>
      <c r="G406" s="736" t="s">
        <v>737</v>
      </c>
      <c r="H406" s="725" t="s">
        <v>476</v>
      </c>
      <c r="I406" s="524">
        <v>1.0</v>
      </c>
      <c r="J406" s="725" t="s">
        <v>151</v>
      </c>
      <c r="K406" s="482" t="s">
        <v>259</v>
      </c>
      <c r="L406" s="524">
        <v>87.0</v>
      </c>
      <c r="M406" s="720">
        <v>351.333</v>
      </c>
      <c r="N406" s="524"/>
      <c r="O406" s="525"/>
      <c r="P406" s="487"/>
      <c r="Q406" s="488"/>
      <c r="R406" s="489"/>
      <c r="S406" s="490"/>
      <c r="T406" s="526"/>
      <c r="U406" s="527"/>
      <c r="V406" s="528"/>
      <c r="W406" s="494"/>
      <c r="X406" s="495"/>
      <c r="Y406" s="496"/>
      <c r="Z406" s="529"/>
      <c r="AA406" s="529"/>
      <c r="AB406" s="529"/>
      <c r="AC406" s="300"/>
      <c r="AD406" s="300"/>
      <c r="AE406" s="709"/>
      <c r="AF406" s="726">
        <f t="shared" si="417"/>
        <v>0</v>
      </c>
      <c r="AG406" s="726">
        <f t="shared" si="395"/>
        <v>0</v>
      </c>
      <c r="AH406" s="727">
        <f t="shared" si="418"/>
        <v>0</v>
      </c>
      <c r="AI406" s="503"/>
      <c r="AJ406" s="530">
        <v>3.15</v>
      </c>
      <c r="AK406" s="531">
        <f t="shared" si="398"/>
        <v>0</v>
      </c>
      <c r="AL406" s="532"/>
      <c r="AM406" s="469">
        <f t="shared" ref="AM406:BA406" si="422">$I406*N406</f>
        <v>0</v>
      </c>
      <c r="AN406" s="469">
        <f t="shared" si="422"/>
        <v>0</v>
      </c>
      <c r="AO406" s="469">
        <f t="shared" si="422"/>
        <v>0</v>
      </c>
      <c r="AP406" s="469">
        <f t="shared" si="422"/>
        <v>0</v>
      </c>
      <c r="AQ406" s="469">
        <f t="shared" si="422"/>
        <v>0</v>
      </c>
      <c r="AR406" s="469">
        <f t="shared" si="422"/>
        <v>0</v>
      </c>
      <c r="AS406" s="469">
        <f t="shared" si="422"/>
        <v>0</v>
      </c>
      <c r="AT406" s="469">
        <f t="shared" si="422"/>
        <v>0</v>
      </c>
      <c r="AU406" s="469">
        <f t="shared" si="422"/>
        <v>0</v>
      </c>
      <c r="AV406" s="469">
        <f t="shared" si="422"/>
        <v>0</v>
      </c>
      <c r="AW406" s="469">
        <f t="shared" si="422"/>
        <v>0</v>
      </c>
      <c r="AX406" s="469">
        <f t="shared" si="422"/>
        <v>0</v>
      </c>
      <c r="AY406" s="469">
        <f t="shared" si="422"/>
        <v>0</v>
      </c>
      <c r="AZ406" s="469">
        <f t="shared" si="422"/>
        <v>0</v>
      </c>
      <c r="BA406" s="469">
        <f t="shared" si="422"/>
        <v>0</v>
      </c>
      <c r="BB406" s="300"/>
      <c r="BC406" s="300"/>
      <c r="BD406" s="300"/>
      <c r="BE406" s="300"/>
      <c r="BF406" s="300"/>
      <c r="BG406" s="300"/>
      <c r="BH406" s="300"/>
      <c r="BI406" s="300"/>
      <c r="BJ406" s="300"/>
      <c r="BK406" s="300"/>
      <c r="BL406" s="300"/>
    </row>
    <row r="407" ht="1.5" customHeight="1">
      <c r="A407" s="742"/>
      <c r="B407" s="743"/>
      <c r="C407" s="743"/>
      <c r="D407" s="743"/>
      <c r="E407" s="744"/>
      <c r="F407" s="745"/>
      <c r="G407" s="743"/>
      <c r="H407" s="743"/>
      <c r="I407" s="667"/>
      <c r="J407" s="743"/>
      <c r="K407" s="743"/>
      <c r="L407" s="667"/>
      <c r="M407" s="746"/>
      <c r="N407" s="667"/>
      <c r="O407" s="667"/>
      <c r="P407" s="667"/>
      <c r="Q407" s="667"/>
      <c r="R407" s="667"/>
      <c r="S407" s="667"/>
      <c r="T407" s="667"/>
      <c r="U407" s="667"/>
      <c r="V407" s="667"/>
      <c r="W407" s="667"/>
      <c r="X407" s="667"/>
      <c r="Y407" s="667"/>
      <c r="Z407" s="747"/>
      <c r="AA407" s="667"/>
      <c r="AB407" s="667"/>
      <c r="AC407" s="748"/>
      <c r="AD407" s="748"/>
      <c r="AE407" s="749"/>
      <c r="AF407" s="750"/>
      <c r="AG407" s="750"/>
      <c r="AH407" s="751"/>
      <c r="AI407" s="752"/>
      <c r="AJ407" s="753"/>
      <c r="AK407" s="753"/>
      <c r="AL407" s="754"/>
      <c r="AM407" s="748"/>
      <c r="AN407" s="748"/>
      <c r="AO407" s="748"/>
      <c r="AP407" s="748"/>
      <c r="AQ407" s="748"/>
      <c r="AR407" s="748"/>
      <c r="AS407" s="748"/>
      <c r="AT407" s="748"/>
      <c r="AU407" s="748"/>
      <c r="AV407" s="748"/>
      <c r="AW407" s="748"/>
      <c r="AX407" s="748"/>
      <c r="AY407" s="666"/>
      <c r="AZ407" s="666"/>
      <c r="BA407" s="755"/>
      <c r="BB407" s="748"/>
      <c r="BC407" s="748"/>
      <c r="BD407" s="748"/>
      <c r="BE407" s="748"/>
      <c r="BF407" s="748"/>
      <c r="BG407" s="748"/>
      <c r="BH407" s="748"/>
      <c r="BI407" s="748"/>
      <c r="BJ407" s="748"/>
      <c r="BK407" s="748"/>
      <c r="BL407" s="748"/>
    </row>
    <row r="408" ht="24.0" hidden="1" customHeight="1">
      <c r="A408" s="655"/>
      <c r="B408" s="656"/>
      <c r="C408" s="656"/>
      <c r="D408" s="657"/>
      <c r="E408" s="658" t="s">
        <v>738</v>
      </c>
      <c r="F408" s="659"/>
      <c r="G408" s="659"/>
      <c r="H408" s="659"/>
      <c r="I408" s="660"/>
      <c r="J408" s="674" t="s">
        <v>173</v>
      </c>
      <c r="K408" s="298"/>
      <c r="L408" s="299"/>
      <c r="M408" s="675"/>
      <c r="N408" s="300"/>
      <c r="O408" s="300"/>
      <c r="P408" s="300"/>
      <c r="Q408" s="300"/>
      <c r="R408" s="300"/>
      <c r="S408" s="300"/>
      <c r="T408" s="300"/>
      <c r="U408" s="300"/>
      <c r="V408" s="300"/>
      <c r="W408" s="300"/>
      <c r="X408" s="300"/>
      <c r="Y408" s="300"/>
      <c r="Z408" s="300"/>
      <c r="AA408" s="300"/>
      <c r="AB408" s="300"/>
      <c r="AC408" s="300"/>
      <c r="AD408" s="300"/>
      <c r="AE408" s="300"/>
      <c r="AF408" s="300"/>
      <c r="AG408" s="300"/>
      <c r="AH408" s="676"/>
      <c r="AI408" s="300"/>
      <c r="AJ408" s="300"/>
      <c r="AK408" s="300"/>
      <c r="AL408" s="300"/>
      <c r="AM408" s="300"/>
      <c r="AN408" s="300"/>
      <c r="AO408" s="300"/>
      <c r="AP408" s="300"/>
      <c r="AQ408" s="300"/>
      <c r="AR408" s="300"/>
      <c r="AS408" s="300"/>
      <c r="AT408" s="300"/>
      <c r="AU408" s="300"/>
      <c r="AV408" s="300"/>
      <c r="AW408" s="300"/>
      <c r="AX408" s="300"/>
      <c r="AY408" s="300"/>
      <c r="AZ408" s="300"/>
      <c r="BA408" s="300"/>
      <c r="BB408" s="300"/>
      <c r="BC408" s="300"/>
      <c r="BD408" s="300"/>
      <c r="BE408" s="300"/>
      <c r="BF408" s="300"/>
      <c r="BG408" s="300"/>
      <c r="BH408" s="300"/>
      <c r="BI408" s="300"/>
      <c r="BJ408" s="300"/>
      <c r="BK408" s="300"/>
      <c r="BL408" s="549"/>
    </row>
    <row r="409" ht="12.75" hidden="1" customHeight="1">
      <c r="A409" s="677"/>
      <c r="B409" s="678"/>
      <c r="C409" s="378" t="s">
        <v>191</v>
      </c>
      <c r="D409" s="679" t="s">
        <v>171</v>
      </c>
      <c r="E409" s="680" t="s">
        <v>691</v>
      </c>
      <c r="F409" s="365"/>
      <c r="G409" s="365" t="s">
        <v>739</v>
      </c>
      <c r="H409" s="567"/>
      <c r="I409" s="567"/>
      <c r="J409" s="567">
        <v>11.0</v>
      </c>
      <c r="K409" s="681">
        <v>28.0</v>
      </c>
      <c r="L409" s="682">
        <v>212.0</v>
      </c>
      <c r="M409" s="683">
        <v>212.0</v>
      </c>
      <c r="N409" s="684" t="s">
        <v>552</v>
      </c>
      <c r="O409" s="299"/>
      <c r="P409" s="300"/>
      <c r="Q409" s="300"/>
      <c r="R409" s="300"/>
      <c r="S409" s="300"/>
      <c r="T409" s="300"/>
      <c r="U409" s="300"/>
      <c r="V409" s="300"/>
      <c r="W409" s="300"/>
      <c r="X409" s="300"/>
      <c r="Y409" s="300"/>
      <c r="Z409" s="300"/>
      <c r="AA409" s="300"/>
      <c r="AB409" s="300"/>
      <c r="AC409" s="300"/>
      <c r="AD409" s="300"/>
      <c r="AE409" s="300"/>
      <c r="AF409" s="300"/>
      <c r="AG409" s="300"/>
      <c r="AH409" s="676"/>
      <c r="AI409" s="300"/>
      <c r="AJ409" s="300"/>
      <c r="AK409" s="300"/>
      <c r="AL409" s="300"/>
      <c r="AM409" s="300"/>
      <c r="AN409" s="300"/>
      <c r="AO409" s="300"/>
      <c r="AP409" s="300"/>
      <c r="AQ409" s="300"/>
      <c r="AR409" s="300"/>
      <c r="AS409" s="300"/>
      <c r="AT409" s="300"/>
      <c r="AU409" s="300"/>
      <c r="AV409" s="300"/>
      <c r="AW409" s="300"/>
      <c r="AX409" s="300"/>
      <c r="AY409" s="300"/>
      <c r="AZ409" s="300"/>
      <c r="BA409" s="300"/>
      <c r="BB409" s="300"/>
      <c r="BC409" s="300"/>
      <c r="BD409" s="300"/>
      <c r="BE409" s="300"/>
      <c r="BF409" s="300"/>
      <c r="BG409" s="300"/>
      <c r="BH409" s="300"/>
      <c r="BI409" s="300"/>
      <c r="BJ409" s="300"/>
      <c r="BK409" s="300"/>
      <c r="BL409" s="685"/>
    </row>
    <row r="410" ht="12.75" hidden="1" customHeight="1">
      <c r="A410" s="655"/>
      <c r="B410" s="756"/>
      <c r="C410" s="757"/>
      <c r="D410" s="745"/>
      <c r="E410" s="758"/>
      <c r="F410" s="745"/>
      <c r="G410" s="745"/>
      <c r="H410" s="667"/>
      <c r="I410" s="667"/>
      <c r="J410" s="667"/>
      <c r="K410" s="759"/>
      <c r="L410" s="760"/>
      <c r="M410" s="746"/>
      <c r="N410" s="761"/>
      <c r="O410" s="761"/>
      <c r="P410" s="666"/>
      <c r="Q410" s="666"/>
      <c r="R410" s="666"/>
      <c r="S410" s="666"/>
      <c r="T410" s="666"/>
      <c r="U410" s="666"/>
      <c r="V410" s="666"/>
      <c r="W410" s="666"/>
      <c r="X410" s="666"/>
      <c r="Y410" s="666"/>
      <c r="Z410" s="666"/>
      <c r="AA410" s="666"/>
      <c r="AB410" s="666"/>
      <c r="AC410" s="666"/>
      <c r="AD410" s="666"/>
      <c r="AE410" s="666"/>
      <c r="AF410" s="666"/>
      <c r="AG410" s="666"/>
      <c r="AH410" s="762"/>
      <c r="AI410" s="666"/>
      <c r="AJ410" s="666"/>
      <c r="AK410" s="666"/>
      <c r="AL410" s="666"/>
      <c r="AM410" s="666"/>
      <c r="AN410" s="666"/>
      <c r="AO410" s="666"/>
      <c r="AP410" s="666"/>
      <c r="AQ410" s="666"/>
      <c r="AR410" s="666"/>
      <c r="AS410" s="666"/>
      <c r="AT410" s="666"/>
      <c r="AU410" s="666"/>
      <c r="AV410" s="666"/>
      <c r="AW410" s="666"/>
      <c r="AX410" s="666"/>
      <c r="AY410" s="666"/>
      <c r="AZ410" s="666"/>
      <c r="BA410" s="666"/>
      <c r="BB410" s="666"/>
      <c r="BC410" s="666"/>
      <c r="BD410" s="666"/>
      <c r="BE410" s="666"/>
      <c r="BF410" s="666"/>
      <c r="BG410" s="666"/>
      <c r="BH410" s="666"/>
      <c r="BI410" s="666"/>
      <c r="BJ410" s="666"/>
      <c r="BK410" s="666"/>
      <c r="BL410" s="673"/>
    </row>
  </sheetData>
  <mergeCells count="106">
    <mergeCell ref="K180:L180"/>
    <mergeCell ref="J200:L200"/>
    <mergeCell ref="N201:O201"/>
    <mergeCell ref="N202:Y202"/>
    <mergeCell ref="B203:M203"/>
    <mergeCell ref="B204:M204"/>
    <mergeCell ref="E205:H205"/>
    <mergeCell ref="K205:L205"/>
    <mergeCell ref="J225:L225"/>
    <mergeCell ref="N226:O226"/>
    <mergeCell ref="B228:M228"/>
    <mergeCell ref="B229:M229"/>
    <mergeCell ref="E230:H230"/>
    <mergeCell ref="K230:L230"/>
    <mergeCell ref="N227:Y227"/>
    <mergeCell ref="N250:Y250"/>
    <mergeCell ref="B251:M251"/>
    <mergeCell ref="B252:M252"/>
    <mergeCell ref="E253:H253"/>
    <mergeCell ref="K253:L253"/>
    <mergeCell ref="Z273:AB273"/>
    <mergeCell ref="N273:Y273"/>
    <mergeCell ref="B274:M274"/>
    <mergeCell ref="B275:M275"/>
    <mergeCell ref="E276:H276"/>
    <mergeCell ref="K276:L276"/>
    <mergeCell ref="N289:Y289"/>
    <mergeCell ref="Z289:AB289"/>
    <mergeCell ref="B290:M290"/>
    <mergeCell ref="B291:M291"/>
    <mergeCell ref="E292:H292"/>
    <mergeCell ref="K292:L292"/>
    <mergeCell ref="N306:Y306"/>
    <mergeCell ref="B307:M307"/>
    <mergeCell ref="B308:M308"/>
    <mergeCell ref="E309:H309"/>
    <mergeCell ref="K309:L309"/>
    <mergeCell ref="J330:L330"/>
    <mergeCell ref="N331:O331"/>
    <mergeCell ref="N332:O332"/>
    <mergeCell ref="N333:Y333"/>
    <mergeCell ref="B334:M334"/>
    <mergeCell ref="J357:L357"/>
    <mergeCell ref="N358:O358"/>
    <mergeCell ref="N359:O359"/>
    <mergeCell ref="N361:Y361"/>
    <mergeCell ref="Z361:AB361"/>
    <mergeCell ref="B362:M362"/>
    <mergeCell ref="B363:M363"/>
    <mergeCell ref="B388:M388"/>
    <mergeCell ref="E389:H389"/>
    <mergeCell ref="K389:L389"/>
    <mergeCell ref="J408:L408"/>
    <mergeCell ref="N409:O409"/>
    <mergeCell ref="E364:H364"/>
    <mergeCell ref="K364:L364"/>
    <mergeCell ref="J383:L383"/>
    <mergeCell ref="N384:O384"/>
    <mergeCell ref="N386:Y386"/>
    <mergeCell ref="Z386:AB386"/>
    <mergeCell ref="B387:M387"/>
    <mergeCell ref="N2:AB2"/>
    <mergeCell ref="Z3:AB3"/>
    <mergeCell ref="B5:M5"/>
    <mergeCell ref="B6:M6"/>
    <mergeCell ref="E7:H7"/>
    <mergeCell ref="K7:L7"/>
    <mergeCell ref="Z44:AB44"/>
    <mergeCell ref="N44:Y44"/>
    <mergeCell ref="B45:M45"/>
    <mergeCell ref="B46:M46"/>
    <mergeCell ref="E47:H47"/>
    <mergeCell ref="K47:L47"/>
    <mergeCell ref="N66:Y66"/>
    <mergeCell ref="Z66:AB66"/>
    <mergeCell ref="B67:M67"/>
    <mergeCell ref="B68:M68"/>
    <mergeCell ref="E69:H69"/>
    <mergeCell ref="K69:L69"/>
    <mergeCell ref="N89:Y89"/>
    <mergeCell ref="B90:M90"/>
    <mergeCell ref="B91:M91"/>
    <mergeCell ref="E92:H92"/>
    <mergeCell ref="K92:L92"/>
    <mergeCell ref="N112:Y112"/>
    <mergeCell ref="B113:M113"/>
    <mergeCell ref="B114:M114"/>
    <mergeCell ref="E115:H115"/>
    <mergeCell ref="K115:L115"/>
    <mergeCell ref="N136:Y136"/>
    <mergeCell ref="B137:M137"/>
    <mergeCell ref="B138:M138"/>
    <mergeCell ref="E139:H139"/>
    <mergeCell ref="K139:L139"/>
    <mergeCell ref="N156:Y156"/>
    <mergeCell ref="B157:M157"/>
    <mergeCell ref="B158:M158"/>
    <mergeCell ref="E159:H159"/>
    <mergeCell ref="K159:L159"/>
    <mergeCell ref="N177:Y177"/>
    <mergeCell ref="B178:M178"/>
    <mergeCell ref="B179:M179"/>
    <mergeCell ref="E180:H180"/>
    <mergeCell ref="B335:M335"/>
    <mergeCell ref="E336:H336"/>
    <mergeCell ref="K336:L336"/>
  </mergeCells>
  <dataValidations>
    <dataValidation type="list" allowBlank="1" showErrorMessage="1" sqref="AE7:AE28 AE41:AE42 AE47:AE65 AE92:AE111 AE139:AE156 AE180:AE198 AE230:AE249 AE276:AE289 AE309:AE328 AE364:AE381">
      <formula1>"Same,White,Black"</formula1>
    </dataValidation>
  </dataValidations>
  <hyperlinks>
    <hyperlink r:id="rId1" ref="G8"/>
    <hyperlink r:id="rId2" ref="G9"/>
    <hyperlink r:id="rId3" ref="G10"/>
    <hyperlink r:id="rId4" ref="G15"/>
    <hyperlink r:id="rId5" ref="G16"/>
    <hyperlink r:id="rId6" ref="G17"/>
    <hyperlink r:id="rId7" ref="G19"/>
    <hyperlink r:id="rId8" ref="G20"/>
    <hyperlink r:id="rId9" ref="G21"/>
    <hyperlink r:id="rId10" ref="G22"/>
    <hyperlink r:id="rId11" ref="G23"/>
    <hyperlink r:id="rId12" ref="G24"/>
    <hyperlink r:id="rId13" ref="G26"/>
    <hyperlink r:id="rId14" ref="G27"/>
    <hyperlink r:id="rId15" ref="G29"/>
    <hyperlink r:id="rId16" ref="G30"/>
    <hyperlink r:id="rId17" ref="G31"/>
    <hyperlink r:id="rId18" ref="G32"/>
    <hyperlink r:id="rId19" ref="G33"/>
    <hyperlink r:id="rId20" ref="G34"/>
    <hyperlink r:id="rId21" ref="G35"/>
    <hyperlink r:id="rId22" ref="G36"/>
    <hyperlink r:id="rId23" ref="G37"/>
    <hyperlink r:id="rId24" ref="G41"/>
    <hyperlink r:id="rId25" ref="G42"/>
    <hyperlink r:id="rId26" ref="G48"/>
    <hyperlink r:id="rId27" ref="G49"/>
    <hyperlink r:id="rId28" ref="G50"/>
    <hyperlink r:id="rId29" ref="G51"/>
    <hyperlink r:id="rId30" ref="G52"/>
    <hyperlink r:id="rId31" ref="G53"/>
    <hyperlink r:id="rId32" ref="G54"/>
    <hyperlink r:id="rId33" ref="G55"/>
    <hyperlink r:id="rId34" ref="G56"/>
    <hyperlink r:id="rId35" ref="G57"/>
    <hyperlink r:id="rId36" ref="G58"/>
    <hyperlink r:id="rId37" ref="G59"/>
    <hyperlink r:id="rId38" ref="G60"/>
    <hyperlink r:id="rId39" ref="G61"/>
    <hyperlink r:id="rId40" ref="G62"/>
    <hyperlink r:id="rId41" ref="G63"/>
    <hyperlink r:id="rId42" ref="G64"/>
    <hyperlink r:id="rId43" ref="G65"/>
    <hyperlink r:id="rId44" ref="G70"/>
    <hyperlink r:id="rId45" ref="G71"/>
    <hyperlink r:id="rId46" ref="G72"/>
    <hyperlink r:id="rId47" ref="G73"/>
    <hyperlink r:id="rId48" ref="G74"/>
    <hyperlink r:id="rId49" ref="G75"/>
    <hyperlink r:id="rId50" ref="G76"/>
    <hyperlink r:id="rId51" ref="G77"/>
    <hyperlink r:id="rId52" ref="G78"/>
    <hyperlink r:id="rId53" ref="G79"/>
    <hyperlink r:id="rId54" ref="G80"/>
    <hyperlink r:id="rId55" ref="G81"/>
    <hyperlink r:id="rId56" ref="G82"/>
    <hyperlink r:id="rId57" ref="G83"/>
    <hyperlink r:id="rId58" ref="G84"/>
    <hyperlink r:id="rId59" ref="G85"/>
    <hyperlink r:id="rId60" ref="G86"/>
    <hyperlink r:id="rId61" ref="G87"/>
    <hyperlink r:id="rId62" ref="G93"/>
    <hyperlink r:id="rId63" ref="G94"/>
    <hyperlink r:id="rId64" ref="G95"/>
    <hyperlink r:id="rId65" ref="G96"/>
    <hyperlink r:id="rId66" ref="G97"/>
    <hyperlink r:id="rId67" ref="G98"/>
    <hyperlink r:id="rId68" ref="G99"/>
    <hyperlink r:id="rId69" ref="G100"/>
    <hyperlink r:id="rId70" ref="G101"/>
    <hyperlink r:id="rId71" ref="G102"/>
    <hyperlink r:id="rId72" ref="G103"/>
    <hyperlink r:id="rId73" ref="G104"/>
    <hyperlink r:id="rId74" ref="G105"/>
    <hyperlink r:id="rId75" ref="G106"/>
    <hyperlink r:id="rId76" ref="G107"/>
    <hyperlink r:id="rId77" ref="G108"/>
    <hyperlink r:id="rId78" ref="G109"/>
    <hyperlink r:id="rId79" ref="G110"/>
    <hyperlink r:id="rId80" ref="G111"/>
    <hyperlink r:id="rId81" ref="G116"/>
    <hyperlink r:id="rId82" ref="G117"/>
    <hyperlink r:id="rId83" ref="G118"/>
    <hyperlink r:id="rId84" ref="G119"/>
    <hyperlink r:id="rId85" ref="G120"/>
    <hyperlink r:id="rId86" ref="G121"/>
    <hyperlink r:id="rId87" ref="G122"/>
    <hyperlink r:id="rId88" ref="G123"/>
    <hyperlink r:id="rId89" ref="G124"/>
    <hyperlink r:id="rId90" ref="G125"/>
    <hyperlink r:id="rId91" ref="G126"/>
    <hyperlink r:id="rId92" ref="G127"/>
    <hyperlink r:id="rId93" ref="G128"/>
    <hyperlink r:id="rId94" ref="G129"/>
    <hyperlink r:id="rId95" ref="G130"/>
    <hyperlink r:id="rId96" ref="G131"/>
    <hyperlink r:id="rId97" ref="G132"/>
    <hyperlink r:id="rId98" ref="G133"/>
    <hyperlink r:id="rId99" ref="G134"/>
    <hyperlink r:id="rId100" ref="G140"/>
    <hyperlink r:id="rId101" ref="G141"/>
    <hyperlink r:id="rId102" ref="G142"/>
    <hyperlink r:id="rId103" ref="G143"/>
    <hyperlink r:id="rId104" ref="G144"/>
    <hyperlink r:id="rId105" ref="G145"/>
    <hyperlink r:id="rId106" ref="G146"/>
    <hyperlink r:id="rId107" ref="G147"/>
    <hyperlink r:id="rId108" ref="G148"/>
    <hyperlink r:id="rId109" ref="G149"/>
    <hyperlink r:id="rId110" ref="G150"/>
    <hyperlink r:id="rId111" ref="G151"/>
    <hyperlink r:id="rId112" ref="G152"/>
    <hyperlink r:id="rId113" ref="G153"/>
    <hyperlink r:id="rId114" ref="G154"/>
    <hyperlink r:id="rId115" ref="G155"/>
    <hyperlink r:id="rId116" ref="G160"/>
    <hyperlink r:id="rId117" ref="G161"/>
    <hyperlink r:id="rId118" ref="G162"/>
    <hyperlink r:id="rId119" ref="G163"/>
    <hyperlink r:id="rId120" ref="G164"/>
    <hyperlink r:id="rId121" ref="G165"/>
    <hyperlink r:id="rId122" ref="G166"/>
    <hyperlink r:id="rId123" ref="G167"/>
    <hyperlink r:id="rId124" ref="G168"/>
    <hyperlink r:id="rId125" ref="G169"/>
    <hyperlink r:id="rId126" ref="G170"/>
    <hyperlink r:id="rId127" ref="G171"/>
    <hyperlink r:id="rId128" ref="G172"/>
    <hyperlink r:id="rId129" ref="G173"/>
    <hyperlink r:id="rId130" ref="G174"/>
    <hyperlink r:id="rId131" ref="G175"/>
    <hyperlink r:id="rId132" ref="G181"/>
    <hyperlink r:id="rId133" ref="G182"/>
    <hyperlink r:id="rId134" ref="G183"/>
    <hyperlink r:id="rId135" ref="G184"/>
    <hyperlink r:id="rId136" ref="G185"/>
    <hyperlink r:id="rId137" ref="G186"/>
    <hyperlink r:id="rId138" ref="G187"/>
    <hyperlink r:id="rId139" ref="G188"/>
    <hyperlink r:id="rId140" ref="G189"/>
    <hyperlink r:id="rId141" ref="G190"/>
    <hyperlink r:id="rId142" ref="G191"/>
    <hyperlink r:id="rId143" ref="G192"/>
    <hyperlink r:id="rId144" ref="G193"/>
    <hyperlink r:id="rId145" ref="G194"/>
    <hyperlink r:id="rId146" ref="G195"/>
    <hyperlink r:id="rId147" ref="G196"/>
    <hyperlink r:id="rId148" ref="G197"/>
    <hyperlink r:id="rId149" ref="G198"/>
    <hyperlink display="HERE &gt; HOLDS " location="Google_Sheet_Link_1515847370" ref="N201"/>
    <hyperlink r:id="rId150" ref="G206"/>
    <hyperlink r:id="rId151" ref="G207"/>
    <hyperlink r:id="rId152" ref="G208"/>
    <hyperlink r:id="rId153" ref="G209"/>
    <hyperlink r:id="rId154" ref="G210"/>
    <hyperlink r:id="rId155" ref="G211"/>
    <hyperlink r:id="rId156" ref="G212"/>
    <hyperlink r:id="rId157" ref="G213"/>
    <hyperlink r:id="rId158" ref="G214"/>
    <hyperlink r:id="rId159" ref="G215"/>
    <hyperlink r:id="rId160" ref="G216"/>
    <hyperlink r:id="rId161" ref="G217"/>
    <hyperlink r:id="rId162" ref="G218"/>
    <hyperlink r:id="rId163" ref="G219"/>
    <hyperlink r:id="rId164" ref="G220"/>
    <hyperlink r:id="rId165" ref="G221"/>
    <hyperlink r:id="rId166" ref="G222"/>
    <hyperlink r:id="rId167" ref="G223"/>
    <hyperlink display="HERE &gt; HOLDS " location="Google_Sheet_Link_1515847370" ref="N226"/>
    <hyperlink r:id="rId168" ref="G277"/>
    <hyperlink r:id="rId169" ref="G278"/>
    <hyperlink r:id="rId170" ref="G279"/>
    <hyperlink r:id="rId171" ref="G280"/>
    <hyperlink r:id="rId172" ref="G281"/>
    <hyperlink r:id="rId173" ref="G282"/>
    <hyperlink r:id="rId174" ref="G283"/>
    <hyperlink r:id="rId175" ref="G284"/>
    <hyperlink r:id="rId176" ref="G285"/>
    <hyperlink r:id="rId177" ref="G286"/>
    <hyperlink r:id="rId178" ref="G287"/>
    <hyperlink r:id="rId179" ref="G288"/>
    <hyperlink r:id="rId180" ref="G293"/>
    <hyperlink r:id="rId181" ref="G294"/>
    <hyperlink r:id="rId182" ref="G295"/>
    <hyperlink r:id="rId183" ref="G296"/>
    <hyperlink r:id="rId184" ref="G297"/>
    <hyperlink r:id="rId185" ref="G298"/>
    <hyperlink r:id="rId186" ref="G299"/>
    <hyperlink r:id="rId187" ref="G300"/>
    <hyperlink r:id="rId188" ref="G301"/>
    <hyperlink r:id="rId189" ref="G302"/>
    <hyperlink r:id="rId190" ref="G303"/>
    <hyperlink r:id="rId191" ref="G304"/>
    <hyperlink r:id="rId192" ref="G310"/>
    <hyperlink r:id="rId193" ref="G311"/>
    <hyperlink r:id="rId194" ref="G312"/>
    <hyperlink r:id="rId195" ref="G313"/>
    <hyperlink r:id="rId196" ref="G314"/>
    <hyperlink r:id="rId197" ref="G315"/>
    <hyperlink r:id="rId198" ref="G316"/>
    <hyperlink r:id="rId199" ref="G317"/>
    <hyperlink r:id="rId200" ref="G318"/>
    <hyperlink r:id="rId201" ref="G319"/>
    <hyperlink r:id="rId202" ref="G320"/>
    <hyperlink r:id="rId203" ref="G321"/>
    <hyperlink r:id="rId204" ref="G322"/>
    <hyperlink r:id="rId205" ref="G323"/>
    <hyperlink r:id="rId206" ref="G324"/>
    <hyperlink r:id="rId207" ref="G325"/>
    <hyperlink r:id="rId208" ref="G326"/>
    <hyperlink r:id="rId209" ref="G327"/>
    <hyperlink r:id="rId210" ref="G328"/>
    <hyperlink r:id="rId211" ref="G331"/>
    <hyperlink display="HERE &gt; HOLDS " location="Google_Sheet_Link_1515847370" ref="N331"/>
    <hyperlink display="HERE &gt; HOLDS " location="Google_Sheet_Link_1515847370" ref="N332"/>
    <hyperlink r:id="rId212" ref="G337"/>
    <hyperlink r:id="rId213" ref="G338"/>
    <hyperlink r:id="rId214" ref="G339"/>
    <hyperlink r:id="rId215" ref="G340"/>
    <hyperlink r:id="rId216" ref="G341"/>
    <hyperlink r:id="rId217" ref="G342"/>
    <hyperlink r:id="rId218" ref="G343"/>
    <hyperlink r:id="rId219" ref="G344"/>
    <hyperlink r:id="rId220" ref="G345"/>
    <hyperlink r:id="rId221" ref="G346"/>
    <hyperlink r:id="rId222" ref="G347"/>
    <hyperlink r:id="rId223" ref="G348"/>
    <hyperlink r:id="rId224" ref="G349"/>
    <hyperlink r:id="rId225" ref="G350"/>
    <hyperlink r:id="rId226" ref="G351"/>
    <hyperlink r:id="rId227" ref="G352"/>
    <hyperlink r:id="rId228" ref="G353"/>
    <hyperlink r:id="rId229" ref="G354"/>
    <hyperlink r:id="rId230" ref="G355"/>
    <hyperlink r:id="rId231" ref="G358"/>
    <hyperlink display="HERE &gt; HOLDS " location="Google_Sheet_Link_1515847370" ref="N358"/>
    <hyperlink display="HERE &gt; HOLDS " location="Google_Sheet_Link_1515847370" ref="N359"/>
    <hyperlink r:id="rId232" ref="G365"/>
    <hyperlink r:id="rId233" ref="G366"/>
    <hyperlink r:id="rId234" ref="G367"/>
    <hyperlink r:id="rId235" ref="G368"/>
    <hyperlink r:id="rId236" ref="G369"/>
    <hyperlink r:id="rId237" ref="G370"/>
    <hyperlink r:id="rId238" ref="G371"/>
    <hyperlink r:id="rId239" ref="G372"/>
    <hyperlink r:id="rId240" ref="G373"/>
    <hyperlink r:id="rId241" ref="G374"/>
    <hyperlink r:id="rId242" ref="G375"/>
    <hyperlink r:id="rId243" ref="G376"/>
    <hyperlink r:id="rId244" ref="G377"/>
    <hyperlink r:id="rId245" ref="G378"/>
    <hyperlink r:id="rId246" ref="G379"/>
    <hyperlink r:id="rId247" ref="G380"/>
    <hyperlink r:id="rId248" ref="G381"/>
    <hyperlink display="HERE &gt; HOLDS " location="Google_Sheet_Link_1515847370" ref="N384"/>
    <hyperlink r:id="rId249" ref="G390"/>
    <hyperlink r:id="rId250" ref="G391"/>
    <hyperlink r:id="rId251" ref="G392"/>
    <hyperlink r:id="rId252" ref="G393"/>
    <hyperlink r:id="rId253" ref="G394"/>
    <hyperlink r:id="rId254" ref="G395"/>
    <hyperlink r:id="rId255" ref="G396"/>
    <hyperlink r:id="rId256" ref="G397"/>
    <hyperlink r:id="rId257" ref="G398"/>
    <hyperlink r:id="rId258" ref="G399"/>
    <hyperlink r:id="rId259" ref="G400"/>
    <hyperlink r:id="rId260" ref="G401"/>
    <hyperlink r:id="rId261" ref="G402"/>
    <hyperlink r:id="rId262" ref="G403"/>
    <hyperlink r:id="rId263" ref="G404"/>
    <hyperlink r:id="rId264" ref="G405"/>
    <hyperlink r:id="rId265" ref="G406"/>
    <hyperlink display="HERE &gt; HOLDS " location="Google_Sheet_Link_1515847370" ref="N409"/>
  </hyperlinks>
  <printOptions/>
  <pageMargins bottom="0.75" footer="0.0" header="0.0" left="0.7" right="0.7" top="0.75"/>
  <pageSetup paperSize="9" orientation="portrait"/>
  <drawing r:id="rId266"/>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BFBF"/>
    <pageSetUpPr/>
  </sheetPr>
  <sheetViews>
    <sheetView workbookViewId="0">
      <pane xSplit="11.0" ySplit="5.0" topLeftCell="L6" activePane="bottomRight" state="frozen"/>
      <selection activeCell="L1" sqref="L1" pane="topRight"/>
      <selection activeCell="A6" sqref="A6" pane="bottomLeft"/>
      <selection activeCell="L6" sqref="L6" pane="bottomRight"/>
    </sheetView>
  </sheetViews>
  <sheetFormatPr customHeight="1" defaultColWidth="14.43" defaultRowHeight="15.0"/>
  <cols>
    <col customWidth="1" min="1" max="1" width="3.14"/>
    <col customWidth="1" min="2" max="2" width="16.86"/>
    <col customWidth="1" min="3" max="3" width="20.29"/>
    <col customWidth="1" min="4" max="4" width="4.71"/>
    <col customWidth="1" min="5" max="5" width="13.14"/>
    <col customWidth="1" min="6" max="6" width="19.57"/>
    <col customWidth="1" min="7" max="8" width="12.14"/>
    <col customWidth="1" min="9" max="9" width="6.57"/>
    <col customWidth="1" min="10" max="10" width="8.86"/>
    <col customWidth="1" min="11" max="11" width="10.0"/>
    <col customWidth="1" min="12" max="27" width="6.14"/>
    <col customWidth="1" min="28" max="28" width="4.57"/>
    <col customWidth="1" min="29" max="29" width="5.29"/>
    <col customWidth="1" min="30" max="31" width="4.57"/>
    <col customWidth="1" min="32" max="32" width="1.57"/>
    <col customWidth="1" min="33" max="42" width="6.14"/>
    <col customWidth="1" min="43" max="43" width="9.14"/>
    <col customWidth="1" min="44" max="44" width="5.0"/>
    <col customWidth="1" min="45" max="59" width="5.43"/>
    <col customWidth="1" min="60" max="60" width="3.57"/>
  </cols>
  <sheetData>
    <row r="1">
      <c r="A1" s="763" t="s">
        <v>116</v>
      </c>
      <c r="B1" s="764"/>
      <c r="C1" s="764"/>
      <c r="D1" s="764"/>
      <c r="E1" s="764"/>
      <c r="F1" s="764"/>
      <c r="G1" s="664"/>
      <c r="H1" s="664"/>
      <c r="I1" s="664"/>
      <c r="J1" s="765"/>
      <c r="K1" s="766" t="s">
        <v>761</v>
      </c>
      <c r="L1" s="767">
        <f t="shared" ref="L1:R1" si="1">SUM(L24:L29)+SUM(L34:L41)+SUM(L46:L60)+SUM(L65:L84)+SUM(L89:L102)+SUM(L107:L117)+SUM(L122:L168)+SUM(L9:L19)</f>
        <v>0</v>
      </c>
      <c r="M1" s="768">
        <f t="shared" si="1"/>
        <v>0</v>
      </c>
      <c r="N1" s="769">
        <f t="shared" si="1"/>
        <v>0</v>
      </c>
      <c r="O1" s="770">
        <f t="shared" si="1"/>
        <v>0</v>
      </c>
      <c r="P1" s="771">
        <f t="shared" si="1"/>
        <v>0</v>
      </c>
      <c r="Q1" s="772">
        <f t="shared" si="1"/>
        <v>0</v>
      </c>
      <c r="R1" s="773">
        <f t="shared" si="1"/>
        <v>0</v>
      </c>
      <c r="S1" s="774">
        <f>SUM(S24:S29)+SUM(S34:S41)+SUM(S46:S60)+SUM(S65:S84)+SUM(S89:S100)+SUM(S107:S116)+SUM(S122:S168)+SUM(S9:S19)</f>
        <v>0</v>
      </c>
      <c r="T1" s="775">
        <f t="shared" ref="T1:AA1" si="2">SUM(T24:T29)+SUM(T34:T41)+SUM(T46:T60)+SUM(T65:T84)+SUM(T89:T102)+SUM(T107:T117)+SUM(T122:T168)+SUM(T9:T19)</f>
        <v>0</v>
      </c>
      <c r="U1" s="776">
        <f t="shared" si="2"/>
        <v>0</v>
      </c>
      <c r="V1" s="777">
        <f t="shared" si="2"/>
        <v>0</v>
      </c>
      <c r="W1" s="778">
        <f t="shared" si="2"/>
        <v>0</v>
      </c>
      <c r="X1" s="779">
        <f t="shared" si="2"/>
        <v>0</v>
      </c>
      <c r="Y1" s="780">
        <f t="shared" si="2"/>
        <v>0</v>
      </c>
      <c r="Z1" s="781">
        <f t="shared" si="2"/>
        <v>0</v>
      </c>
      <c r="AA1" s="782">
        <f t="shared" si="2"/>
        <v>0</v>
      </c>
      <c r="AB1" s="664"/>
      <c r="AC1" s="664"/>
      <c r="AD1" s="783"/>
      <c r="AE1" s="457"/>
      <c r="AF1" s="458"/>
      <c r="AG1" s="458"/>
      <c r="AH1" s="458"/>
      <c r="AI1" s="784"/>
      <c r="AJ1" s="784">
        <f t="shared" ref="AJ1:AO1" si="3">SUM(AJ124:AJ168)</f>
        <v>122</v>
      </c>
      <c r="AK1" s="784">
        <f t="shared" si="3"/>
        <v>33</v>
      </c>
      <c r="AL1" s="784">
        <f t="shared" si="3"/>
        <v>11</v>
      </c>
      <c r="AM1" s="784">
        <f t="shared" si="3"/>
        <v>1</v>
      </c>
      <c r="AN1" s="784">
        <f t="shared" si="3"/>
        <v>3</v>
      </c>
      <c r="AO1" s="784">
        <f t="shared" si="3"/>
        <v>3</v>
      </c>
      <c r="AP1" s="785"/>
      <c r="AQ1" s="785"/>
      <c r="AR1" s="765"/>
      <c r="AS1" s="765"/>
      <c r="AT1" s="765"/>
      <c r="AU1" s="765"/>
      <c r="AV1" s="765"/>
      <c r="AW1" s="765"/>
      <c r="AX1" s="765"/>
      <c r="AY1" s="765"/>
      <c r="AZ1" s="765"/>
      <c r="BA1" s="765"/>
      <c r="BB1" s="765"/>
      <c r="BC1" s="765"/>
      <c r="BD1" s="765"/>
      <c r="BE1" s="765"/>
      <c r="BF1" s="765"/>
      <c r="BG1" s="786"/>
      <c r="BH1" s="787"/>
    </row>
    <row r="2">
      <c r="A2" s="788"/>
      <c r="B2" s="764"/>
      <c r="C2" s="764"/>
      <c r="D2" s="764"/>
      <c r="E2" s="764"/>
      <c r="F2" s="764"/>
      <c r="G2" s="664"/>
      <c r="H2" s="664"/>
      <c r="I2" s="664"/>
      <c r="J2" s="765"/>
      <c r="K2" s="766" t="s">
        <v>762</v>
      </c>
      <c r="L2" s="767">
        <f t="shared" ref="L2:AA2" si="4">SUM(AR6:AR254)</f>
        <v>0</v>
      </c>
      <c r="M2" s="768">
        <f t="shared" si="4"/>
        <v>0</v>
      </c>
      <c r="N2" s="769">
        <f t="shared" si="4"/>
        <v>0</v>
      </c>
      <c r="O2" s="770">
        <f t="shared" si="4"/>
        <v>0</v>
      </c>
      <c r="P2" s="771">
        <f t="shared" si="4"/>
        <v>0</v>
      </c>
      <c r="Q2" s="772">
        <f t="shared" si="4"/>
        <v>0</v>
      </c>
      <c r="R2" s="773">
        <f t="shared" si="4"/>
        <v>0</v>
      </c>
      <c r="S2" s="774">
        <f t="shared" si="4"/>
        <v>0</v>
      </c>
      <c r="T2" s="775">
        <f t="shared" si="4"/>
        <v>0</v>
      </c>
      <c r="U2" s="776">
        <f t="shared" si="4"/>
        <v>0</v>
      </c>
      <c r="V2" s="777">
        <f t="shared" si="4"/>
        <v>0</v>
      </c>
      <c r="W2" s="778">
        <f t="shared" si="4"/>
        <v>0</v>
      </c>
      <c r="X2" s="779">
        <f t="shared" si="4"/>
        <v>0</v>
      </c>
      <c r="Y2" s="780">
        <f t="shared" si="4"/>
        <v>0</v>
      </c>
      <c r="Z2" s="781">
        <f t="shared" si="4"/>
        <v>0</v>
      </c>
      <c r="AA2" s="782">
        <f t="shared" si="4"/>
        <v>0</v>
      </c>
      <c r="AB2" s="664"/>
      <c r="AC2" s="664"/>
      <c r="AD2" s="783"/>
      <c r="AE2" s="457"/>
      <c r="AF2" s="458"/>
      <c r="AG2" s="458"/>
      <c r="AH2" s="458"/>
      <c r="AI2" s="458"/>
      <c r="AJ2" s="458"/>
      <c r="AK2" s="531"/>
      <c r="AL2" s="531"/>
      <c r="AM2" s="531"/>
      <c r="AN2" s="531"/>
      <c r="AO2" s="785"/>
      <c r="AP2" s="785"/>
      <c r="AQ2" s="785"/>
      <c r="AR2" s="765" t="str">
        <f t="shared" ref="AR2:BH2" si="5">L21</f>
        <v>White</v>
      </c>
      <c r="AS2" s="765" t="str">
        <f t="shared" si="5"/>
        <v>Blue</v>
      </c>
      <c r="AT2" s="765" t="str">
        <f t="shared" si="5"/>
        <v>Green</v>
      </c>
      <c r="AU2" s="765" t="str">
        <f t="shared" si="5"/>
        <v>Lime Green</v>
      </c>
      <c r="AV2" s="765" t="str">
        <f t="shared" si="5"/>
        <v>Yellow</v>
      </c>
      <c r="AW2" s="765" t="str">
        <f t="shared" si="5"/>
        <v>Orange</v>
      </c>
      <c r="AX2" s="765" t="str">
        <f t="shared" si="5"/>
        <v>Red</v>
      </c>
      <c r="AY2" s="765" t="str">
        <f t="shared" si="5"/>
        <v/>
      </c>
      <c r="AZ2" s="765" t="str">
        <f t="shared" si="5"/>
        <v>Signal Violet</v>
      </c>
      <c r="BA2" s="765" t="str">
        <f t="shared" si="5"/>
        <v>Purple US</v>
      </c>
      <c r="BB2" s="765" t="str">
        <f t="shared" si="5"/>
        <v>Black</v>
      </c>
      <c r="BC2" s="765" t="str">
        <f t="shared" si="5"/>
        <v>Fluo Green</v>
      </c>
      <c r="BD2" s="765" t="str">
        <f t="shared" si="5"/>
        <v>Neon Yellow</v>
      </c>
      <c r="BE2" s="765" t="str">
        <f t="shared" si="5"/>
        <v>Fluo Orange</v>
      </c>
      <c r="BF2" s="765" t="str">
        <f t="shared" si="5"/>
        <v>Fluoro Pink</v>
      </c>
      <c r="BG2" s="765" t="str">
        <f t="shared" si="5"/>
        <v>Mint</v>
      </c>
      <c r="BH2" s="765" t="str">
        <f t="shared" si="5"/>
        <v/>
      </c>
    </row>
    <row r="3" ht="38.25" customHeight="1">
      <c r="A3" s="789"/>
      <c r="B3" s="764" t="s">
        <v>120</v>
      </c>
      <c r="C3" s="764" t="s">
        <v>121</v>
      </c>
      <c r="D3" s="790" t="s">
        <v>763</v>
      </c>
      <c r="E3" s="790" t="s">
        <v>123</v>
      </c>
      <c r="F3" s="790" t="s">
        <v>764</v>
      </c>
      <c r="G3" s="791" t="s">
        <v>765</v>
      </c>
      <c r="H3" s="791" t="s">
        <v>766</v>
      </c>
      <c r="I3" s="791" t="s">
        <v>124</v>
      </c>
      <c r="J3" s="791" t="s">
        <v>219</v>
      </c>
      <c r="K3" s="792" t="s">
        <v>127</v>
      </c>
      <c r="L3" s="662"/>
      <c r="M3" s="662"/>
      <c r="N3" s="663"/>
      <c r="O3" s="663"/>
      <c r="P3" s="662"/>
      <c r="Q3" s="662"/>
      <c r="R3" s="664"/>
      <c r="S3" s="662"/>
      <c r="T3" s="664"/>
      <c r="U3" s="665"/>
      <c r="V3" s="664"/>
      <c r="W3" s="662"/>
      <c r="X3" s="662"/>
      <c r="Y3" s="662"/>
      <c r="Z3" s="662"/>
      <c r="AA3" s="664"/>
      <c r="AB3" s="791" t="s">
        <v>767</v>
      </c>
      <c r="AC3" s="791" t="s">
        <v>768</v>
      </c>
      <c r="AD3" s="793" t="s">
        <v>131</v>
      </c>
      <c r="AE3" s="457"/>
      <c r="AF3" s="794" t="s">
        <v>220</v>
      </c>
      <c r="AG3" s="794" t="s">
        <v>769</v>
      </c>
      <c r="AH3" s="458"/>
      <c r="AI3" s="784" t="s">
        <v>770</v>
      </c>
      <c r="AJ3" s="784" t="s">
        <v>771</v>
      </c>
      <c r="AK3" s="784" t="s">
        <v>772</v>
      </c>
      <c r="AL3" s="784"/>
      <c r="AM3" s="784"/>
      <c r="AN3" s="784"/>
      <c r="AO3" s="784"/>
      <c r="AP3" s="784"/>
      <c r="AQ3" s="785"/>
      <c r="AR3" s="767" t="s">
        <v>63</v>
      </c>
      <c r="AS3" s="795" t="s">
        <v>64</v>
      </c>
      <c r="AT3" s="796" t="s">
        <v>65</v>
      </c>
      <c r="AU3" s="797" t="s">
        <v>66</v>
      </c>
      <c r="AV3" s="798" t="s">
        <v>67</v>
      </c>
      <c r="AW3" s="799" t="s">
        <v>68</v>
      </c>
      <c r="AX3" s="800" t="s">
        <v>69</v>
      </c>
      <c r="AY3" s="801" t="s">
        <v>70</v>
      </c>
      <c r="AZ3" s="802" t="s">
        <v>71</v>
      </c>
      <c r="BA3" s="803" t="s">
        <v>72</v>
      </c>
      <c r="BB3" s="804" t="s">
        <v>73</v>
      </c>
      <c r="BC3" s="805" t="s">
        <v>74</v>
      </c>
      <c r="BD3" s="806" t="s">
        <v>75</v>
      </c>
      <c r="BE3" s="807" t="s">
        <v>76</v>
      </c>
      <c r="BF3" s="808" t="s">
        <v>77</v>
      </c>
      <c r="BG3" s="809" t="s">
        <v>32</v>
      </c>
      <c r="BH3" s="662"/>
    </row>
    <row r="4">
      <c r="A4" s="788"/>
      <c r="B4" s="810"/>
      <c r="C4" s="810" t="s">
        <v>773</v>
      </c>
      <c r="D4" s="764"/>
      <c r="E4" s="764"/>
      <c r="F4" s="764"/>
      <c r="G4" s="664"/>
      <c r="H4" s="664"/>
      <c r="I4" s="664"/>
      <c r="J4" s="664"/>
      <c r="K4" s="766"/>
      <c r="L4" s="58" t="s">
        <v>133</v>
      </c>
      <c r="M4" s="59" t="s">
        <v>134</v>
      </c>
      <c r="N4" s="114" t="s">
        <v>774</v>
      </c>
      <c r="O4" s="115" t="s">
        <v>775</v>
      </c>
      <c r="P4" s="116" t="s">
        <v>135</v>
      </c>
      <c r="Q4" s="65" t="s">
        <v>136</v>
      </c>
      <c r="R4" s="117" t="s">
        <v>137</v>
      </c>
      <c r="S4" s="67" t="s">
        <v>776</v>
      </c>
      <c r="T4" s="118" t="s">
        <v>40</v>
      </c>
      <c r="U4" s="147" t="s">
        <v>777</v>
      </c>
      <c r="V4" s="120" t="s">
        <v>73</v>
      </c>
      <c r="W4" s="121" t="s">
        <v>74</v>
      </c>
      <c r="X4" s="466" t="s">
        <v>75</v>
      </c>
      <c r="Y4" s="71" t="s">
        <v>76</v>
      </c>
      <c r="Z4" s="72" t="s">
        <v>77</v>
      </c>
      <c r="AA4" s="811" t="s">
        <v>32</v>
      </c>
      <c r="AB4" s="664">
        <f t="shared" ref="AB4:AD4" si="6">SUM(AB6:AB254)</f>
        <v>0</v>
      </c>
      <c r="AC4" s="664">
        <f t="shared" si="6"/>
        <v>0</v>
      </c>
      <c r="AD4" s="783">
        <f t="shared" si="6"/>
        <v>0</v>
      </c>
      <c r="AE4" s="457"/>
      <c r="AF4" s="812" t="s">
        <v>222</v>
      </c>
      <c r="AG4" s="458">
        <f>SUM(AG6:AG254)</f>
        <v>0</v>
      </c>
      <c r="AH4" s="458"/>
      <c r="AI4" s="784"/>
      <c r="AJ4" s="784">
        <v>40.0</v>
      </c>
      <c r="AK4" s="784">
        <v>50.0</v>
      </c>
      <c r="AL4" s="784">
        <v>60.0</v>
      </c>
      <c r="AM4" s="784">
        <v>70.0</v>
      </c>
      <c r="AN4" s="784">
        <v>80.0</v>
      </c>
      <c r="AO4" s="784">
        <v>90.0</v>
      </c>
      <c r="AP4" s="813">
        <v>110.0</v>
      </c>
      <c r="AQ4" s="785"/>
      <c r="AR4" s="814">
        <v>44938.0</v>
      </c>
      <c r="AS4" s="815">
        <v>44939.0</v>
      </c>
      <c r="AT4" s="796" t="s">
        <v>82</v>
      </c>
      <c r="AU4" s="816">
        <v>45185.0</v>
      </c>
      <c r="AV4" s="817">
        <v>45275.0</v>
      </c>
      <c r="AW4" s="818">
        <v>44940.0</v>
      </c>
      <c r="AX4" s="819">
        <v>45271.0</v>
      </c>
      <c r="AY4" s="801" t="s">
        <v>83</v>
      </c>
      <c r="AZ4" s="802" t="s">
        <v>84</v>
      </c>
      <c r="BA4" s="820" t="s">
        <v>85</v>
      </c>
      <c r="BB4" s="821">
        <v>44944.0</v>
      </c>
      <c r="BC4" s="822">
        <v>45083.0</v>
      </c>
      <c r="BD4" s="823">
        <v>45184.0</v>
      </c>
      <c r="BE4" s="824">
        <v>45244.0</v>
      </c>
      <c r="BF4" s="808" t="s">
        <v>86</v>
      </c>
      <c r="BG4" s="809" t="s">
        <v>47</v>
      </c>
      <c r="BH4" s="662"/>
    </row>
    <row r="5">
      <c r="A5" s="788"/>
      <c r="B5" s="810"/>
      <c r="C5" s="810"/>
      <c r="D5" s="764"/>
      <c r="E5" s="764"/>
      <c r="F5" s="764"/>
      <c r="G5" s="664"/>
      <c r="H5" s="664"/>
      <c r="I5" s="664"/>
      <c r="J5" s="664"/>
      <c r="K5" s="766"/>
      <c r="L5" s="124">
        <v>1.0</v>
      </c>
      <c r="M5" s="125">
        <v>7.0</v>
      </c>
      <c r="N5" s="126">
        <v>77.0</v>
      </c>
      <c r="O5" s="127">
        <v>69.0</v>
      </c>
      <c r="P5" s="128">
        <v>2.0</v>
      </c>
      <c r="Q5" s="129">
        <v>76.0</v>
      </c>
      <c r="R5" s="130">
        <v>5.0</v>
      </c>
      <c r="S5" s="662"/>
      <c r="T5" s="132">
        <v>16.0</v>
      </c>
      <c r="U5" s="133">
        <v>81.0</v>
      </c>
      <c r="V5" s="134">
        <v>10.0</v>
      </c>
      <c r="W5" s="135">
        <v>12.0</v>
      </c>
      <c r="X5" s="662"/>
      <c r="Y5" s="137">
        <v>11.0</v>
      </c>
      <c r="Z5" s="138">
        <v>13.0</v>
      </c>
      <c r="AA5" s="139">
        <v>27.0</v>
      </c>
      <c r="AB5" s="664"/>
      <c r="AC5" s="664"/>
      <c r="AD5" s="783"/>
      <c r="AE5" s="457"/>
      <c r="AF5" s="812"/>
      <c r="AG5" s="458"/>
      <c r="AH5" s="458"/>
      <c r="AI5" s="825"/>
      <c r="AJ5" s="825"/>
      <c r="AK5" s="825"/>
      <c r="AL5" s="825"/>
      <c r="AM5" s="825"/>
      <c r="AN5" s="825"/>
      <c r="AO5" s="825"/>
      <c r="AP5" s="826"/>
      <c r="AQ5" s="785"/>
      <c r="AR5" s="814"/>
      <c r="AS5" s="815"/>
      <c r="AT5" s="796"/>
      <c r="AU5" s="816"/>
      <c r="AV5" s="817"/>
      <c r="AW5" s="818"/>
      <c r="AX5" s="819"/>
      <c r="AY5" s="801"/>
      <c r="AZ5" s="802"/>
      <c r="BA5" s="820"/>
      <c r="BB5" s="821"/>
      <c r="BC5" s="822"/>
      <c r="BD5" s="823"/>
      <c r="BE5" s="824"/>
      <c r="BF5" s="808"/>
      <c r="BG5" s="809"/>
      <c r="BH5" s="662"/>
    </row>
    <row r="6" ht="23.25" customHeight="1">
      <c r="A6" s="827"/>
      <c r="B6" s="828"/>
      <c r="C6" s="828"/>
      <c r="D6" s="828"/>
      <c r="E6" s="829" t="s">
        <v>778</v>
      </c>
      <c r="F6" s="830"/>
      <c r="G6" s="830"/>
      <c r="H6" s="830"/>
      <c r="I6" s="831" t="s">
        <v>173</v>
      </c>
      <c r="J6" s="298"/>
      <c r="K6" s="299"/>
      <c r="L6" s="767" t="s">
        <v>133</v>
      </c>
      <c r="M6" s="795" t="s">
        <v>134</v>
      </c>
      <c r="N6" s="796" t="s">
        <v>774</v>
      </c>
      <c r="O6" s="797" t="s">
        <v>775</v>
      </c>
      <c r="P6" s="798" t="s">
        <v>135</v>
      </c>
      <c r="Q6" s="799" t="s">
        <v>136</v>
      </c>
      <c r="R6" s="800" t="s">
        <v>137</v>
      </c>
      <c r="S6" s="662"/>
      <c r="T6" s="802" t="s">
        <v>40</v>
      </c>
      <c r="U6" s="803" t="s">
        <v>72</v>
      </c>
      <c r="V6" s="804" t="s">
        <v>73</v>
      </c>
      <c r="W6" s="805" t="s">
        <v>138</v>
      </c>
      <c r="X6" s="662" t="s">
        <v>75</v>
      </c>
      <c r="Y6" s="807" t="s">
        <v>43</v>
      </c>
      <c r="Z6" s="808" t="s">
        <v>77</v>
      </c>
      <c r="AA6" s="809" t="s">
        <v>32</v>
      </c>
      <c r="AB6" s="662"/>
      <c r="AC6" s="662"/>
      <c r="AD6" s="832"/>
      <c r="AE6" s="833" t="s">
        <v>779</v>
      </c>
      <c r="AF6" s="753"/>
      <c r="AG6" s="753"/>
      <c r="AH6" s="753"/>
      <c r="AI6" s="834"/>
      <c r="AJ6" s="834"/>
      <c r="AK6" s="834"/>
      <c r="AL6" s="834"/>
      <c r="AM6" s="834"/>
      <c r="AN6" s="834"/>
      <c r="AO6" s="834"/>
      <c r="AP6" s="834"/>
      <c r="AQ6" s="834"/>
      <c r="AR6" s="455"/>
      <c r="AS6" s="455"/>
      <c r="AT6" s="455"/>
      <c r="AU6" s="455"/>
      <c r="AV6" s="455"/>
      <c r="AW6" s="455"/>
      <c r="AX6" s="455"/>
      <c r="AY6" s="455"/>
      <c r="AZ6" s="455"/>
      <c r="BA6" s="455"/>
      <c r="BB6" s="455"/>
      <c r="BC6" s="455"/>
      <c r="BD6" s="455"/>
      <c r="BE6" s="455"/>
      <c r="BF6" s="455"/>
      <c r="BG6" s="455"/>
      <c r="BH6" s="835"/>
    </row>
    <row r="7" ht="31.5" customHeight="1">
      <c r="A7" s="827"/>
      <c r="B7" s="764" t="s">
        <v>120</v>
      </c>
      <c r="C7" s="764" t="s">
        <v>121</v>
      </c>
      <c r="D7" s="790" t="s">
        <v>763</v>
      </c>
      <c r="E7" s="790" t="s">
        <v>123</v>
      </c>
      <c r="F7" s="790" t="s">
        <v>764</v>
      </c>
      <c r="G7" s="791" t="s">
        <v>765</v>
      </c>
      <c r="H7" s="791" t="s">
        <v>766</v>
      </c>
      <c r="I7" s="791" t="s">
        <v>124</v>
      </c>
      <c r="J7" s="791" t="s">
        <v>219</v>
      </c>
      <c r="K7" s="792" t="s">
        <v>127</v>
      </c>
      <c r="L7" s="836" t="s">
        <v>780</v>
      </c>
      <c r="M7" s="837" t="s">
        <v>46</v>
      </c>
      <c r="N7" s="796" t="s">
        <v>82</v>
      </c>
      <c r="O7" s="797" t="s">
        <v>49</v>
      </c>
      <c r="P7" s="838" t="s">
        <v>51</v>
      </c>
      <c r="Q7" s="839" t="s">
        <v>781</v>
      </c>
      <c r="R7" s="840" t="s">
        <v>53</v>
      </c>
      <c r="S7" s="662"/>
      <c r="T7" s="802" t="s">
        <v>55</v>
      </c>
      <c r="U7" s="820" t="s">
        <v>139</v>
      </c>
      <c r="V7" s="841" t="s">
        <v>56</v>
      </c>
      <c r="W7" s="842" t="s">
        <v>140</v>
      </c>
      <c r="X7" s="843">
        <v>45184.0</v>
      </c>
      <c r="Y7" s="844" t="s">
        <v>58</v>
      </c>
      <c r="Z7" s="808" t="s">
        <v>782</v>
      </c>
      <c r="AA7" s="809" t="s">
        <v>47</v>
      </c>
      <c r="AB7" s="662"/>
      <c r="AC7" s="662"/>
      <c r="AD7" s="832"/>
      <c r="AE7" s="845"/>
      <c r="AF7" s="753"/>
      <c r="AG7" s="753"/>
      <c r="AH7" s="753"/>
      <c r="AI7" s="834"/>
      <c r="AJ7" s="834"/>
      <c r="AK7" s="834"/>
      <c r="AL7" s="834"/>
      <c r="AM7" s="834"/>
      <c r="AN7" s="834"/>
      <c r="AO7" s="834"/>
      <c r="AP7" s="834"/>
      <c r="AQ7" s="834"/>
      <c r="AR7" s="455"/>
      <c r="AS7" s="455"/>
      <c r="AT7" s="455"/>
      <c r="AU7" s="455"/>
      <c r="AV7" s="455"/>
      <c r="AW7" s="455"/>
      <c r="AX7" s="455"/>
      <c r="AY7" s="455"/>
      <c r="AZ7" s="455"/>
      <c r="BA7" s="455"/>
      <c r="BB7" s="455"/>
      <c r="BC7" s="455"/>
      <c r="BD7" s="455"/>
      <c r="BE7" s="455"/>
      <c r="BF7" s="455"/>
      <c r="BG7" s="455"/>
      <c r="BH7" s="835"/>
    </row>
    <row r="8" ht="3.0" customHeight="1">
      <c r="A8" s="827"/>
      <c r="B8" s="828"/>
      <c r="C8" s="828"/>
      <c r="D8" s="758"/>
      <c r="E8" s="846"/>
      <c r="F8" s="758"/>
      <c r="G8" s="662"/>
      <c r="H8" s="662"/>
      <c r="I8" s="662"/>
      <c r="J8" s="847"/>
      <c r="K8" s="848"/>
      <c r="L8" s="849"/>
      <c r="M8" s="849"/>
      <c r="N8" s="850"/>
      <c r="O8" s="850"/>
      <c r="P8" s="849"/>
      <c r="Q8" s="849"/>
      <c r="R8" s="851"/>
      <c r="S8" s="662"/>
      <c r="T8" s="852"/>
      <c r="U8" s="852"/>
      <c r="V8" s="851"/>
      <c r="W8" s="849"/>
      <c r="X8" s="662"/>
      <c r="Y8" s="849"/>
      <c r="Z8" s="853"/>
      <c r="AA8" s="853"/>
      <c r="AB8" s="662"/>
      <c r="AC8" s="662"/>
      <c r="AD8" s="832">
        <f t="shared" ref="AD8:AD19" si="7">AB8*K8</f>
        <v>0</v>
      </c>
      <c r="AE8" s="845"/>
      <c r="AF8" s="753"/>
      <c r="AG8" s="458"/>
      <c r="AH8" s="753"/>
      <c r="AI8" s="834"/>
      <c r="AJ8" s="834"/>
      <c r="AK8" s="834"/>
      <c r="AL8" s="834"/>
      <c r="AM8" s="834"/>
      <c r="AN8" s="834"/>
      <c r="AO8" s="834"/>
      <c r="AP8" s="834"/>
      <c r="AQ8" s="834"/>
      <c r="AR8" s="455"/>
      <c r="AS8" s="455"/>
      <c r="AT8" s="455"/>
      <c r="AU8" s="455"/>
      <c r="AV8" s="455"/>
      <c r="AW8" s="455"/>
      <c r="AX8" s="455"/>
      <c r="AY8" s="455"/>
      <c r="AZ8" s="455"/>
      <c r="BA8" s="455"/>
      <c r="BB8" s="455"/>
      <c r="BC8" s="455"/>
      <c r="BD8" s="455"/>
      <c r="BE8" s="455"/>
      <c r="BF8" s="455"/>
      <c r="BG8" s="455"/>
      <c r="BH8" s="835"/>
    </row>
    <row r="9" ht="23.25" customHeight="1">
      <c r="A9" s="827"/>
      <c r="B9" s="854"/>
      <c r="C9" s="855"/>
      <c r="D9" s="856" t="s">
        <v>171</v>
      </c>
      <c r="E9" s="856" t="s">
        <v>783</v>
      </c>
      <c r="F9" s="856" t="s">
        <v>784</v>
      </c>
      <c r="G9" s="857"/>
      <c r="H9" s="857" t="s">
        <v>146</v>
      </c>
      <c r="I9" s="857">
        <v>39.0</v>
      </c>
      <c r="J9" s="858"/>
      <c r="K9" s="859">
        <v>1489.28</v>
      </c>
      <c r="L9" s="767"/>
      <c r="M9" s="768"/>
      <c r="N9" s="769"/>
      <c r="O9" s="770"/>
      <c r="P9" s="771"/>
      <c r="Q9" s="772"/>
      <c r="R9" s="773"/>
      <c r="S9" s="662"/>
      <c r="T9" s="775"/>
      <c r="U9" s="776"/>
      <c r="V9" s="777"/>
      <c r="W9" s="778"/>
      <c r="X9" s="662"/>
      <c r="Y9" s="780"/>
      <c r="Z9" s="781"/>
      <c r="AA9" s="782"/>
      <c r="AB9" s="857">
        <f>SUM(L9:AA9)</f>
        <v>0</v>
      </c>
      <c r="AC9" s="860">
        <f>AB9*I9</f>
        <v>0</v>
      </c>
      <c r="AD9" s="861">
        <f t="shared" si="7"/>
        <v>0</v>
      </c>
      <c r="AE9" s="845"/>
      <c r="AF9" s="812"/>
      <c r="AG9" s="458">
        <f>AF9*AB9</f>
        <v>0</v>
      </c>
      <c r="AH9" s="753"/>
      <c r="AI9" s="834"/>
      <c r="AJ9" s="834"/>
      <c r="AK9" s="834"/>
      <c r="AL9" s="834"/>
      <c r="AM9" s="834"/>
      <c r="AN9" s="834"/>
      <c r="AO9" s="834"/>
      <c r="AP9" s="834"/>
      <c r="AQ9" s="834"/>
      <c r="AR9" s="455">
        <f t="shared" ref="AR9:BG9" si="8">$I9*L9</f>
        <v>0</v>
      </c>
      <c r="AS9" s="455">
        <f t="shared" si="8"/>
        <v>0</v>
      </c>
      <c r="AT9" s="455">
        <f t="shared" si="8"/>
        <v>0</v>
      </c>
      <c r="AU9" s="455">
        <f t="shared" si="8"/>
        <v>0</v>
      </c>
      <c r="AV9" s="455">
        <f t="shared" si="8"/>
        <v>0</v>
      </c>
      <c r="AW9" s="455">
        <f t="shared" si="8"/>
        <v>0</v>
      </c>
      <c r="AX9" s="455">
        <f t="shared" si="8"/>
        <v>0</v>
      </c>
      <c r="AY9" s="455">
        <f t="shared" si="8"/>
        <v>0</v>
      </c>
      <c r="AZ9" s="455">
        <f t="shared" si="8"/>
        <v>0</v>
      </c>
      <c r="BA9" s="455">
        <f t="shared" si="8"/>
        <v>0</v>
      </c>
      <c r="BB9" s="455">
        <f t="shared" si="8"/>
        <v>0</v>
      </c>
      <c r="BC9" s="455">
        <f t="shared" si="8"/>
        <v>0</v>
      </c>
      <c r="BD9" s="455">
        <f t="shared" si="8"/>
        <v>0</v>
      </c>
      <c r="BE9" s="455">
        <f t="shared" si="8"/>
        <v>0</v>
      </c>
      <c r="BF9" s="455">
        <f t="shared" si="8"/>
        <v>0</v>
      </c>
      <c r="BG9" s="455">
        <f t="shared" si="8"/>
        <v>0</v>
      </c>
      <c r="BH9" s="835"/>
    </row>
    <row r="10" ht="1.5" customHeight="1">
      <c r="A10" s="827"/>
      <c r="B10" s="828"/>
      <c r="C10" s="828"/>
      <c r="D10" s="758"/>
      <c r="E10" s="846"/>
      <c r="F10" s="758"/>
      <c r="G10" s="662"/>
      <c r="H10" s="662"/>
      <c r="I10" s="662"/>
      <c r="J10" s="847"/>
      <c r="K10" s="848"/>
      <c r="L10" s="662"/>
      <c r="M10" s="662"/>
      <c r="N10" s="662"/>
      <c r="O10" s="662"/>
      <c r="P10" s="662"/>
      <c r="Q10" s="662"/>
      <c r="R10" s="665"/>
      <c r="S10" s="662"/>
      <c r="T10" s="665"/>
      <c r="U10" s="665"/>
      <c r="V10" s="664"/>
      <c r="W10" s="662"/>
      <c r="X10" s="662"/>
      <c r="Y10" s="662"/>
      <c r="Z10" s="662"/>
      <c r="AA10" s="662"/>
      <c r="AB10" s="662"/>
      <c r="AC10" s="662"/>
      <c r="AD10" s="832">
        <f t="shared" si="7"/>
        <v>0</v>
      </c>
      <c r="AE10" s="845"/>
      <c r="AF10" s="753"/>
      <c r="AG10" s="458"/>
      <c r="AH10" s="753"/>
      <c r="AI10" s="834"/>
      <c r="AJ10" s="834"/>
      <c r="AK10" s="834"/>
      <c r="AL10" s="834"/>
      <c r="AM10" s="834"/>
      <c r="AN10" s="834"/>
      <c r="AO10" s="834"/>
      <c r="AP10" s="834"/>
      <c r="AQ10" s="834"/>
      <c r="AR10" s="455">
        <f t="shared" ref="AR10:BG10" si="9">$I10*L10</f>
        <v>0</v>
      </c>
      <c r="AS10" s="455">
        <f t="shared" si="9"/>
        <v>0</v>
      </c>
      <c r="AT10" s="455">
        <f t="shared" si="9"/>
        <v>0</v>
      </c>
      <c r="AU10" s="455">
        <f t="shared" si="9"/>
        <v>0</v>
      </c>
      <c r="AV10" s="455">
        <f t="shared" si="9"/>
        <v>0</v>
      </c>
      <c r="AW10" s="455">
        <f t="shared" si="9"/>
        <v>0</v>
      </c>
      <c r="AX10" s="455">
        <f t="shared" si="9"/>
        <v>0</v>
      </c>
      <c r="AY10" s="455">
        <f t="shared" si="9"/>
        <v>0</v>
      </c>
      <c r="AZ10" s="455">
        <f t="shared" si="9"/>
        <v>0</v>
      </c>
      <c r="BA10" s="455">
        <f t="shared" si="9"/>
        <v>0</v>
      </c>
      <c r="BB10" s="455">
        <f t="shared" si="9"/>
        <v>0</v>
      </c>
      <c r="BC10" s="455">
        <f t="shared" si="9"/>
        <v>0</v>
      </c>
      <c r="BD10" s="455">
        <f t="shared" si="9"/>
        <v>0</v>
      </c>
      <c r="BE10" s="455">
        <f t="shared" si="9"/>
        <v>0</v>
      </c>
      <c r="BF10" s="455">
        <f t="shared" si="9"/>
        <v>0</v>
      </c>
      <c r="BG10" s="455">
        <f t="shared" si="9"/>
        <v>0</v>
      </c>
      <c r="BH10" s="835"/>
    </row>
    <row r="11" ht="13.5" customHeight="1">
      <c r="A11" s="827"/>
      <c r="B11" s="862"/>
      <c r="C11" s="862" t="s">
        <v>785</v>
      </c>
      <c r="D11" s="863" t="s">
        <v>171</v>
      </c>
      <c r="E11" s="864" t="s">
        <v>786</v>
      </c>
      <c r="F11" s="865" t="s">
        <v>787</v>
      </c>
      <c r="G11" s="866" t="s">
        <v>476</v>
      </c>
      <c r="H11" s="867" t="s">
        <v>146</v>
      </c>
      <c r="I11" s="866">
        <v>1.0</v>
      </c>
      <c r="J11" s="184"/>
      <c r="K11" s="868">
        <v>220.42</v>
      </c>
      <c r="L11" s="767"/>
      <c r="M11" s="768"/>
      <c r="N11" s="769"/>
      <c r="O11" s="770"/>
      <c r="P11" s="771"/>
      <c r="Q11" s="772"/>
      <c r="R11" s="773"/>
      <c r="S11" s="662"/>
      <c r="T11" s="775"/>
      <c r="U11" s="776"/>
      <c r="V11" s="777"/>
      <c r="W11" s="778"/>
      <c r="X11" s="662"/>
      <c r="Y11" s="780"/>
      <c r="Z11" s="781"/>
      <c r="AA11" s="782"/>
      <c r="AB11" s="857">
        <f t="shared" ref="AB11:AB19" si="11">SUM(L11:AA11)</f>
        <v>0</v>
      </c>
      <c r="AC11" s="860">
        <f t="shared" ref="AC11:AC19" si="12">AB11*I11</f>
        <v>0</v>
      </c>
      <c r="AD11" s="861">
        <f t="shared" si="7"/>
        <v>0</v>
      </c>
      <c r="AE11" s="845"/>
      <c r="AF11" s="812"/>
      <c r="AG11" s="458">
        <f t="shared" ref="AG11:AG19" si="13">AF11*AB11</f>
        <v>0</v>
      </c>
      <c r="AH11" s="753"/>
      <c r="AI11" s="834"/>
      <c r="AJ11" s="834"/>
      <c r="AK11" s="834"/>
      <c r="AL11" s="834"/>
      <c r="AM11" s="834"/>
      <c r="AN11" s="834"/>
      <c r="AO11" s="834"/>
      <c r="AP11" s="834"/>
      <c r="AQ11" s="834"/>
      <c r="AR11" s="455">
        <f t="shared" ref="AR11:BG11" si="10">$I11*L11</f>
        <v>0</v>
      </c>
      <c r="AS11" s="455">
        <f t="shared" si="10"/>
        <v>0</v>
      </c>
      <c r="AT11" s="455">
        <f t="shared" si="10"/>
        <v>0</v>
      </c>
      <c r="AU11" s="455">
        <f t="shared" si="10"/>
        <v>0</v>
      </c>
      <c r="AV11" s="455">
        <f t="shared" si="10"/>
        <v>0</v>
      </c>
      <c r="AW11" s="455">
        <f t="shared" si="10"/>
        <v>0</v>
      </c>
      <c r="AX11" s="455">
        <f t="shared" si="10"/>
        <v>0</v>
      </c>
      <c r="AY11" s="455">
        <f t="shared" si="10"/>
        <v>0</v>
      </c>
      <c r="AZ11" s="455">
        <f t="shared" si="10"/>
        <v>0</v>
      </c>
      <c r="BA11" s="455">
        <f t="shared" si="10"/>
        <v>0</v>
      </c>
      <c r="BB11" s="455">
        <f t="shared" si="10"/>
        <v>0</v>
      </c>
      <c r="BC11" s="455">
        <f t="shared" si="10"/>
        <v>0</v>
      </c>
      <c r="BD11" s="455">
        <f t="shared" si="10"/>
        <v>0</v>
      </c>
      <c r="BE11" s="455">
        <f t="shared" si="10"/>
        <v>0</v>
      </c>
      <c r="BF11" s="455">
        <f t="shared" si="10"/>
        <v>0</v>
      </c>
      <c r="BG11" s="455">
        <f t="shared" si="10"/>
        <v>0</v>
      </c>
      <c r="BH11" s="835"/>
    </row>
    <row r="12" ht="13.5" customHeight="1">
      <c r="A12" s="827"/>
      <c r="B12" s="855"/>
      <c r="C12" s="855" t="s">
        <v>788</v>
      </c>
      <c r="D12" s="856" t="s">
        <v>171</v>
      </c>
      <c r="E12" s="864" t="s">
        <v>786</v>
      </c>
      <c r="F12" s="865" t="s">
        <v>789</v>
      </c>
      <c r="G12" s="869" t="s">
        <v>476</v>
      </c>
      <c r="H12" s="857" t="s">
        <v>146</v>
      </c>
      <c r="I12" s="857">
        <v>1.0</v>
      </c>
      <c r="J12" s="860"/>
      <c r="K12" s="870">
        <v>156.56</v>
      </c>
      <c r="L12" s="871"/>
      <c r="M12" s="872"/>
      <c r="N12" s="873"/>
      <c r="O12" s="874"/>
      <c r="P12" s="875"/>
      <c r="Q12" s="876"/>
      <c r="R12" s="877"/>
      <c r="S12" s="878"/>
      <c r="T12" s="879"/>
      <c r="U12" s="880"/>
      <c r="V12" s="881"/>
      <c r="W12" s="882"/>
      <c r="X12" s="878"/>
      <c r="Y12" s="883"/>
      <c r="Z12" s="884"/>
      <c r="AA12" s="885"/>
      <c r="AB12" s="857">
        <f t="shared" si="11"/>
        <v>0</v>
      </c>
      <c r="AC12" s="860">
        <f t="shared" si="12"/>
        <v>0</v>
      </c>
      <c r="AD12" s="861">
        <f t="shared" si="7"/>
        <v>0</v>
      </c>
      <c r="AE12" s="845"/>
      <c r="AF12" s="812"/>
      <c r="AG12" s="458">
        <f t="shared" si="13"/>
        <v>0</v>
      </c>
      <c r="AH12" s="753"/>
      <c r="AI12" s="834"/>
      <c r="AJ12" s="834"/>
      <c r="AK12" s="834"/>
      <c r="AL12" s="834"/>
      <c r="AM12" s="834"/>
      <c r="AN12" s="834"/>
      <c r="AO12" s="834"/>
      <c r="AP12" s="834"/>
      <c r="AQ12" s="834"/>
      <c r="AR12" s="455">
        <f t="shared" ref="AR12:BG12" si="14">$I12*L12</f>
        <v>0</v>
      </c>
      <c r="AS12" s="455">
        <f t="shared" si="14"/>
        <v>0</v>
      </c>
      <c r="AT12" s="455">
        <f t="shared" si="14"/>
        <v>0</v>
      </c>
      <c r="AU12" s="455">
        <f t="shared" si="14"/>
        <v>0</v>
      </c>
      <c r="AV12" s="455">
        <f t="shared" si="14"/>
        <v>0</v>
      </c>
      <c r="AW12" s="455">
        <f t="shared" si="14"/>
        <v>0</v>
      </c>
      <c r="AX12" s="455">
        <f t="shared" si="14"/>
        <v>0</v>
      </c>
      <c r="AY12" s="455">
        <f t="shared" si="14"/>
        <v>0</v>
      </c>
      <c r="AZ12" s="455">
        <f t="shared" si="14"/>
        <v>0</v>
      </c>
      <c r="BA12" s="455">
        <f t="shared" si="14"/>
        <v>0</v>
      </c>
      <c r="BB12" s="455">
        <f t="shared" si="14"/>
        <v>0</v>
      </c>
      <c r="BC12" s="455">
        <f t="shared" si="14"/>
        <v>0</v>
      </c>
      <c r="BD12" s="455">
        <f t="shared" si="14"/>
        <v>0</v>
      </c>
      <c r="BE12" s="455">
        <f t="shared" si="14"/>
        <v>0</v>
      </c>
      <c r="BF12" s="455">
        <f t="shared" si="14"/>
        <v>0</v>
      </c>
      <c r="BG12" s="455">
        <f t="shared" si="14"/>
        <v>0</v>
      </c>
      <c r="BH12" s="835"/>
    </row>
    <row r="13" ht="13.5" customHeight="1">
      <c r="A13" s="827"/>
      <c r="B13" s="886"/>
      <c r="C13" s="886" t="s">
        <v>790</v>
      </c>
      <c r="D13" s="864" t="s">
        <v>171</v>
      </c>
      <c r="E13" s="864" t="s">
        <v>786</v>
      </c>
      <c r="F13" s="865" t="s">
        <v>791</v>
      </c>
      <c r="G13" s="869" t="s">
        <v>278</v>
      </c>
      <c r="H13" s="857" t="s">
        <v>146</v>
      </c>
      <c r="I13" s="887">
        <v>2.0</v>
      </c>
      <c r="J13" s="888"/>
      <c r="K13" s="889">
        <v>270.89</v>
      </c>
      <c r="L13" s="871"/>
      <c r="M13" s="872"/>
      <c r="N13" s="873"/>
      <c r="O13" s="874"/>
      <c r="P13" s="875"/>
      <c r="Q13" s="876"/>
      <c r="R13" s="877"/>
      <c r="S13" s="878"/>
      <c r="T13" s="879"/>
      <c r="U13" s="880"/>
      <c r="V13" s="881"/>
      <c r="W13" s="882"/>
      <c r="X13" s="878"/>
      <c r="Y13" s="883"/>
      <c r="Z13" s="884"/>
      <c r="AA13" s="885"/>
      <c r="AB13" s="857">
        <f t="shared" si="11"/>
        <v>0</v>
      </c>
      <c r="AC13" s="860">
        <f t="shared" si="12"/>
        <v>0</v>
      </c>
      <c r="AD13" s="861">
        <f t="shared" si="7"/>
        <v>0</v>
      </c>
      <c r="AE13" s="845"/>
      <c r="AF13" s="812"/>
      <c r="AG13" s="458">
        <f t="shared" si="13"/>
        <v>0</v>
      </c>
      <c r="AH13" s="753"/>
      <c r="AI13" s="834"/>
      <c r="AJ13" s="834"/>
      <c r="AK13" s="834"/>
      <c r="AL13" s="834"/>
      <c r="AM13" s="834"/>
      <c r="AN13" s="834"/>
      <c r="AO13" s="834"/>
      <c r="AP13" s="834"/>
      <c r="AQ13" s="834"/>
      <c r="AR13" s="455">
        <f t="shared" ref="AR13:BG13" si="15">$I13*L13</f>
        <v>0</v>
      </c>
      <c r="AS13" s="455">
        <f t="shared" si="15"/>
        <v>0</v>
      </c>
      <c r="AT13" s="455">
        <f t="shared" si="15"/>
        <v>0</v>
      </c>
      <c r="AU13" s="455">
        <f t="shared" si="15"/>
        <v>0</v>
      </c>
      <c r="AV13" s="455">
        <f t="shared" si="15"/>
        <v>0</v>
      </c>
      <c r="AW13" s="455">
        <f t="shared" si="15"/>
        <v>0</v>
      </c>
      <c r="AX13" s="455">
        <f t="shared" si="15"/>
        <v>0</v>
      </c>
      <c r="AY13" s="455">
        <f t="shared" si="15"/>
        <v>0</v>
      </c>
      <c r="AZ13" s="455">
        <f t="shared" si="15"/>
        <v>0</v>
      </c>
      <c r="BA13" s="455">
        <f t="shared" si="15"/>
        <v>0</v>
      </c>
      <c r="BB13" s="455">
        <f t="shared" si="15"/>
        <v>0</v>
      </c>
      <c r="BC13" s="455">
        <f t="shared" si="15"/>
        <v>0</v>
      </c>
      <c r="BD13" s="455">
        <f t="shared" si="15"/>
        <v>0</v>
      </c>
      <c r="BE13" s="455">
        <f t="shared" si="15"/>
        <v>0</v>
      </c>
      <c r="BF13" s="455">
        <f t="shared" si="15"/>
        <v>0</v>
      </c>
      <c r="BG13" s="455">
        <f t="shared" si="15"/>
        <v>0</v>
      </c>
      <c r="BH13" s="835"/>
    </row>
    <row r="14" ht="13.5" customHeight="1">
      <c r="A14" s="827"/>
      <c r="B14" s="855"/>
      <c r="C14" s="855" t="s">
        <v>792</v>
      </c>
      <c r="D14" s="856" t="s">
        <v>171</v>
      </c>
      <c r="E14" s="864" t="s">
        <v>786</v>
      </c>
      <c r="F14" s="865" t="s">
        <v>793</v>
      </c>
      <c r="G14" s="869" t="s">
        <v>278</v>
      </c>
      <c r="H14" s="857" t="s">
        <v>146</v>
      </c>
      <c r="I14" s="857">
        <v>2.0</v>
      </c>
      <c r="J14" s="860"/>
      <c r="K14" s="870">
        <v>211.15</v>
      </c>
      <c r="L14" s="871"/>
      <c r="M14" s="872"/>
      <c r="N14" s="873"/>
      <c r="O14" s="874"/>
      <c r="P14" s="875"/>
      <c r="Q14" s="876"/>
      <c r="R14" s="877"/>
      <c r="S14" s="878"/>
      <c r="T14" s="879"/>
      <c r="U14" s="880"/>
      <c r="V14" s="881"/>
      <c r="W14" s="882"/>
      <c r="X14" s="878"/>
      <c r="Y14" s="883"/>
      <c r="Z14" s="884"/>
      <c r="AA14" s="885"/>
      <c r="AB14" s="857">
        <f t="shared" si="11"/>
        <v>0</v>
      </c>
      <c r="AC14" s="860">
        <f t="shared" si="12"/>
        <v>0</v>
      </c>
      <c r="AD14" s="861">
        <f t="shared" si="7"/>
        <v>0</v>
      </c>
      <c r="AE14" s="845"/>
      <c r="AF14" s="812"/>
      <c r="AG14" s="458">
        <f t="shared" si="13"/>
        <v>0</v>
      </c>
      <c r="AH14" s="753"/>
      <c r="AI14" s="834"/>
      <c r="AJ14" s="834"/>
      <c r="AK14" s="834"/>
      <c r="AL14" s="834"/>
      <c r="AM14" s="834"/>
      <c r="AN14" s="834"/>
      <c r="AO14" s="834"/>
      <c r="AP14" s="834"/>
      <c r="AQ14" s="834"/>
      <c r="AR14" s="455">
        <f t="shared" ref="AR14:BG14" si="16">$I14*L14</f>
        <v>0</v>
      </c>
      <c r="AS14" s="455">
        <f t="shared" si="16"/>
        <v>0</v>
      </c>
      <c r="AT14" s="455">
        <f t="shared" si="16"/>
        <v>0</v>
      </c>
      <c r="AU14" s="455">
        <f t="shared" si="16"/>
        <v>0</v>
      </c>
      <c r="AV14" s="455">
        <f t="shared" si="16"/>
        <v>0</v>
      </c>
      <c r="AW14" s="455">
        <f t="shared" si="16"/>
        <v>0</v>
      </c>
      <c r="AX14" s="455">
        <f t="shared" si="16"/>
        <v>0</v>
      </c>
      <c r="AY14" s="455">
        <f t="shared" si="16"/>
        <v>0</v>
      </c>
      <c r="AZ14" s="455">
        <f t="shared" si="16"/>
        <v>0</v>
      </c>
      <c r="BA14" s="455">
        <f t="shared" si="16"/>
        <v>0</v>
      </c>
      <c r="BB14" s="455">
        <f t="shared" si="16"/>
        <v>0</v>
      </c>
      <c r="BC14" s="455">
        <f t="shared" si="16"/>
        <v>0</v>
      </c>
      <c r="BD14" s="455">
        <f t="shared" si="16"/>
        <v>0</v>
      </c>
      <c r="BE14" s="455">
        <f t="shared" si="16"/>
        <v>0</v>
      </c>
      <c r="BF14" s="455">
        <f t="shared" si="16"/>
        <v>0</v>
      </c>
      <c r="BG14" s="455">
        <f t="shared" si="16"/>
        <v>0</v>
      </c>
      <c r="BH14" s="835"/>
    </row>
    <row r="15" ht="13.5" customHeight="1">
      <c r="A15" s="827"/>
      <c r="B15" s="886"/>
      <c r="C15" s="886" t="s">
        <v>794</v>
      </c>
      <c r="D15" s="864" t="s">
        <v>171</v>
      </c>
      <c r="E15" s="864" t="s">
        <v>786</v>
      </c>
      <c r="F15" s="865" t="s">
        <v>795</v>
      </c>
      <c r="G15" s="869" t="s">
        <v>251</v>
      </c>
      <c r="H15" s="857" t="s">
        <v>146</v>
      </c>
      <c r="I15" s="887">
        <v>3.0</v>
      </c>
      <c r="J15" s="888"/>
      <c r="K15" s="889">
        <v>232.78</v>
      </c>
      <c r="L15" s="890"/>
      <c r="M15" s="891"/>
      <c r="N15" s="769"/>
      <c r="O15" s="892"/>
      <c r="P15" s="893"/>
      <c r="Q15" s="894"/>
      <c r="R15" s="895"/>
      <c r="S15" s="662"/>
      <c r="T15" s="896"/>
      <c r="U15" s="897"/>
      <c r="V15" s="898"/>
      <c r="W15" s="899"/>
      <c r="X15" s="662"/>
      <c r="Y15" s="900"/>
      <c r="Z15" s="901"/>
      <c r="AA15" s="902"/>
      <c r="AB15" s="903">
        <f t="shared" si="11"/>
        <v>0</v>
      </c>
      <c r="AC15" s="904">
        <f t="shared" si="12"/>
        <v>0</v>
      </c>
      <c r="AD15" s="905">
        <f t="shared" si="7"/>
        <v>0</v>
      </c>
      <c r="AE15" s="845"/>
      <c r="AF15" s="812"/>
      <c r="AG15" s="458">
        <f t="shared" si="13"/>
        <v>0</v>
      </c>
      <c r="AH15" s="753"/>
      <c r="AI15" s="834"/>
      <c r="AJ15" s="834"/>
      <c r="AK15" s="834"/>
      <c r="AL15" s="834"/>
      <c r="AM15" s="834"/>
      <c r="AN15" s="834"/>
      <c r="AO15" s="834"/>
      <c r="AP15" s="834"/>
      <c r="AQ15" s="834"/>
      <c r="AR15" s="455">
        <f t="shared" ref="AR15:BG15" si="17">$I15*L15</f>
        <v>0</v>
      </c>
      <c r="AS15" s="455">
        <f t="shared" si="17"/>
        <v>0</v>
      </c>
      <c r="AT15" s="455">
        <f t="shared" si="17"/>
        <v>0</v>
      </c>
      <c r="AU15" s="455">
        <f t="shared" si="17"/>
        <v>0</v>
      </c>
      <c r="AV15" s="455">
        <f t="shared" si="17"/>
        <v>0</v>
      </c>
      <c r="AW15" s="455">
        <f t="shared" si="17"/>
        <v>0</v>
      </c>
      <c r="AX15" s="455">
        <f t="shared" si="17"/>
        <v>0</v>
      </c>
      <c r="AY15" s="455">
        <f t="shared" si="17"/>
        <v>0</v>
      </c>
      <c r="AZ15" s="455">
        <f t="shared" si="17"/>
        <v>0</v>
      </c>
      <c r="BA15" s="455">
        <f t="shared" si="17"/>
        <v>0</v>
      </c>
      <c r="BB15" s="455">
        <f t="shared" si="17"/>
        <v>0</v>
      </c>
      <c r="BC15" s="455">
        <f t="shared" si="17"/>
        <v>0</v>
      </c>
      <c r="BD15" s="455">
        <f t="shared" si="17"/>
        <v>0</v>
      </c>
      <c r="BE15" s="455">
        <f t="shared" si="17"/>
        <v>0</v>
      </c>
      <c r="BF15" s="455">
        <f t="shared" si="17"/>
        <v>0</v>
      </c>
      <c r="BG15" s="455">
        <f t="shared" si="17"/>
        <v>0</v>
      </c>
      <c r="BH15" s="835"/>
    </row>
    <row r="16" ht="13.5" customHeight="1">
      <c r="A16" s="827"/>
      <c r="B16" s="855"/>
      <c r="C16" s="855" t="s">
        <v>796</v>
      </c>
      <c r="D16" s="856" t="s">
        <v>171</v>
      </c>
      <c r="E16" s="864" t="s">
        <v>786</v>
      </c>
      <c r="F16" s="865" t="s">
        <v>797</v>
      </c>
      <c r="G16" s="869" t="s">
        <v>251</v>
      </c>
      <c r="H16" s="857" t="s">
        <v>146</v>
      </c>
      <c r="I16" s="857">
        <v>5.0</v>
      </c>
      <c r="J16" s="860"/>
      <c r="K16" s="870">
        <v>216.3</v>
      </c>
      <c r="L16" s="890"/>
      <c r="M16" s="891"/>
      <c r="N16" s="769"/>
      <c r="O16" s="892"/>
      <c r="P16" s="893"/>
      <c r="Q16" s="894"/>
      <c r="R16" s="895"/>
      <c r="S16" s="662"/>
      <c r="T16" s="896"/>
      <c r="U16" s="897"/>
      <c r="V16" s="898"/>
      <c r="W16" s="899"/>
      <c r="X16" s="662"/>
      <c r="Y16" s="900"/>
      <c r="Z16" s="901"/>
      <c r="AA16" s="902"/>
      <c r="AB16" s="857">
        <f t="shared" si="11"/>
        <v>0</v>
      </c>
      <c r="AC16" s="860">
        <f t="shared" si="12"/>
        <v>0</v>
      </c>
      <c r="AD16" s="861">
        <f t="shared" si="7"/>
        <v>0</v>
      </c>
      <c r="AE16" s="845"/>
      <c r="AF16" s="812"/>
      <c r="AG16" s="458">
        <f t="shared" si="13"/>
        <v>0</v>
      </c>
      <c r="AH16" s="753"/>
      <c r="AI16" s="834"/>
      <c r="AJ16" s="834"/>
      <c r="AK16" s="834"/>
      <c r="AL16" s="834"/>
      <c r="AM16" s="834"/>
      <c r="AN16" s="834"/>
      <c r="AO16" s="834"/>
      <c r="AP16" s="834"/>
      <c r="AQ16" s="834"/>
      <c r="AR16" s="455">
        <f t="shared" ref="AR16:BG16" si="18">$I16*L16</f>
        <v>0</v>
      </c>
      <c r="AS16" s="455">
        <f t="shared" si="18"/>
        <v>0</v>
      </c>
      <c r="AT16" s="455">
        <f t="shared" si="18"/>
        <v>0</v>
      </c>
      <c r="AU16" s="455">
        <f t="shared" si="18"/>
        <v>0</v>
      </c>
      <c r="AV16" s="455">
        <f t="shared" si="18"/>
        <v>0</v>
      </c>
      <c r="AW16" s="455">
        <f t="shared" si="18"/>
        <v>0</v>
      </c>
      <c r="AX16" s="455">
        <f t="shared" si="18"/>
        <v>0</v>
      </c>
      <c r="AY16" s="455">
        <f t="shared" si="18"/>
        <v>0</v>
      </c>
      <c r="AZ16" s="455">
        <f t="shared" si="18"/>
        <v>0</v>
      </c>
      <c r="BA16" s="455">
        <f t="shared" si="18"/>
        <v>0</v>
      </c>
      <c r="BB16" s="455">
        <f t="shared" si="18"/>
        <v>0</v>
      </c>
      <c r="BC16" s="455">
        <f t="shared" si="18"/>
        <v>0</v>
      </c>
      <c r="BD16" s="455">
        <f t="shared" si="18"/>
        <v>0</v>
      </c>
      <c r="BE16" s="455">
        <f t="shared" si="18"/>
        <v>0</v>
      </c>
      <c r="BF16" s="455">
        <f t="shared" si="18"/>
        <v>0</v>
      </c>
      <c r="BG16" s="455">
        <f t="shared" si="18"/>
        <v>0</v>
      </c>
      <c r="BH16" s="835"/>
    </row>
    <row r="17" ht="13.5" customHeight="1">
      <c r="A17" s="827"/>
      <c r="B17" s="886"/>
      <c r="C17" s="886" t="s">
        <v>798</v>
      </c>
      <c r="D17" s="864" t="s">
        <v>171</v>
      </c>
      <c r="E17" s="864" t="s">
        <v>786</v>
      </c>
      <c r="F17" s="865" t="s">
        <v>799</v>
      </c>
      <c r="G17" s="869" t="s">
        <v>232</v>
      </c>
      <c r="H17" s="857" t="s">
        <v>146</v>
      </c>
      <c r="I17" s="887">
        <v>5.0</v>
      </c>
      <c r="J17" s="888"/>
      <c r="K17" s="889">
        <v>108.15</v>
      </c>
      <c r="L17" s="767"/>
      <c r="M17" s="768"/>
      <c r="N17" s="769"/>
      <c r="O17" s="770"/>
      <c r="P17" s="771"/>
      <c r="Q17" s="772"/>
      <c r="R17" s="773"/>
      <c r="S17" s="662"/>
      <c r="T17" s="775"/>
      <c r="U17" s="776"/>
      <c r="V17" s="777"/>
      <c r="W17" s="778"/>
      <c r="X17" s="662"/>
      <c r="Y17" s="780"/>
      <c r="Z17" s="781"/>
      <c r="AA17" s="782"/>
      <c r="AB17" s="903">
        <f t="shared" si="11"/>
        <v>0</v>
      </c>
      <c r="AC17" s="904">
        <f t="shared" si="12"/>
        <v>0</v>
      </c>
      <c r="AD17" s="905">
        <f t="shared" si="7"/>
        <v>0</v>
      </c>
      <c r="AE17" s="845"/>
      <c r="AF17" s="812"/>
      <c r="AG17" s="458">
        <f t="shared" si="13"/>
        <v>0</v>
      </c>
      <c r="AH17" s="753"/>
      <c r="AI17" s="834"/>
      <c r="AJ17" s="834"/>
      <c r="AK17" s="834"/>
      <c r="AL17" s="834"/>
      <c r="AM17" s="834"/>
      <c r="AN17" s="834"/>
      <c r="AO17" s="834"/>
      <c r="AP17" s="834"/>
      <c r="AQ17" s="834"/>
      <c r="AR17" s="455">
        <f t="shared" ref="AR17:BG17" si="19">$I17*L17</f>
        <v>0</v>
      </c>
      <c r="AS17" s="455">
        <f t="shared" si="19"/>
        <v>0</v>
      </c>
      <c r="AT17" s="455">
        <f t="shared" si="19"/>
        <v>0</v>
      </c>
      <c r="AU17" s="455">
        <f t="shared" si="19"/>
        <v>0</v>
      </c>
      <c r="AV17" s="455">
        <f t="shared" si="19"/>
        <v>0</v>
      </c>
      <c r="AW17" s="455">
        <f t="shared" si="19"/>
        <v>0</v>
      </c>
      <c r="AX17" s="455">
        <f t="shared" si="19"/>
        <v>0</v>
      </c>
      <c r="AY17" s="455">
        <f t="shared" si="19"/>
        <v>0</v>
      </c>
      <c r="AZ17" s="455">
        <f t="shared" si="19"/>
        <v>0</v>
      </c>
      <c r="BA17" s="455">
        <f t="shared" si="19"/>
        <v>0</v>
      </c>
      <c r="BB17" s="455">
        <f t="shared" si="19"/>
        <v>0</v>
      </c>
      <c r="BC17" s="455">
        <f t="shared" si="19"/>
        <v>0</v>
      </c>
      <c r="BD17" s="455">
        <f t="shared" si="19"/>
        <v>0</v>
      </c>
      <c r="BE17" s="455">
        <f t="shared" si="19"/>
        <v>0</v>
      </c>
      <c r="BF17" s="455">
        <f t="shared" si="19"/>
        <v>0</v>
      </c>
      <c r="BG17" s="455">
        <f t="shared" si="19"/>
        <v>0</v>
      </c>
      <c r="BH17" s="835"/>
    </row>
    <row r="18" ht="13.5" customHeight="1">
      <c r="A18" s="827"/>
      <c r="B18" s="855"/>
      <c r="C18" s="855" t="s">
        <v>800</v>
      </c>
      <c r="D18" s="856" t="s">
        <v>171</v>
      </c>
      <c r="E18" s="864" t="s">
        <v>786</v>
      </c>
      <c r="F18" s="865" t="s">
        <v>801</v>
      </c>
      <c r="G18" s="869" t="s">
        <v>802</v>
      </c>
      <c r="H18" s="857" t="s">
        <v>146</v>
      </c>
      <c r="I18" s="857">
        <v>10.0</v>
      </c>
      <c r="J18" s="860"/>
      <c r="K18" s="870">
        <v>85.49</v>
      </c>
      <c r="L18" s="890"/>
      <c r="M18" s="891"/>
      <c r="N18" s="769"/>
      <c r="O18" s="892"/>
      <c r="P18" s="893"/>
      <c r="Q18" s="894"/>
      <c r="R18" s="895"/>
      <c r="S18" s="662"/>
      <c r="T18" s="906"/>
      <c r="U18" s="897"/>
      <c r="V18" s="898"/>
      <c r="W18" s="899"/>
      <c r="X18" s="662"/>
      <c r="Y18" s="900"/>
      <c r="Z18" s="901"/>
      <c r="AA18" s="902"/>
      <c r="AB18" s="857">
        <f t="shared" si="11"/>
        <v>0</v>
      </c>
      <c r="AC18" s="860">
        <f t="shared" si="12"/>
        <v>0</v>
      </c>
      <c r="AD18" s="861">
        <f t="shared" si="7"/>
        <v>0</v>
      </c>
      <c r="AE18" s="845"/>
      <c r="AF18" s="812"/>
      <c r="AG18" s="458">
        <f t="shared" si="13"/>
        <v>0</v>
      </c>
      <c r="AH18" s="753"/>
      <c r="AI18" s="834"/>
      <c r="AJ18" s="834"/>
      <c r="AK18" s="834"/>
      <c r="AL18" s="834"/>
      <c r="AM18" s="834"/>
      <c r="AN18" s="834"/>
      <c r="AO18" s="834"/>
      <c r="AP18" s="834"/>
      <c r="AQ18" s="834"/>
      <c r="AR18" s="455">
        <f t="shared" ref="AR18:BG18" si="20">$I18*L18</f>
        <v>0</v>
      </c>
      <c r="AS18" s="455">
        <f t="shared" si="20"/>
        <v>0</v>
      </c>
      <c r="AT18" s="455">
        <f t="shared" si="20"/>
        <v>0</v>
      </c>
      <c r="AU18" s="455">
        <f t="shared" si="20"/>
        <v>0</v>
      </c>
      <c r="AV18" s="455">
        <f t="shared" si="20"/>
        <v>0</v>
      </c>
      <c r="AW18" s="455">
        <f t="shared" si="20"/>
        <v>0</v>
      </c>
      <c r="AX18" s="455">
        <f t="shared" si="20"/>
        <v>0</v>
      </c>
      <c r="AY18" s="455">
        <f t="shared" si="20"/>
        <v>0</v>
      </c>
      <c r="AZ18" s="455">
        <f t="shared" si="20"/>
        <v>0</v>
      </c>
      <c r="BA18" s="455">
        <f t="shared" si="20"/>
        <v>0</v>
      </c>
      <c r="BB18" s="455">
        <f t="shared" si="20"/>
        <v>0</v>
      </c>
      <c r="BC18" s="455">
        <f t="shared" si="20"/>
        <v>0</v>
      </c>
      <c r="BD18" s="455">
        <f t="shared" si="20"/>
        <v>0</v>
      </c>
      <c r="BE18" s="455">
        <f t="shared" si="20"/>
        <v>0</v>
      </c>
      <c r="BF18" s="455">
        <f t="shared" si="20"/>
        <v>0</v>
      </c>
      <c r="BG18" s="455">
        <f t="shared" si="20"/>
        <v>0</v>
      </c>
      <c r="BH18" s="835"/>
    </row>
    <row r="19" ht="13.5" customHeight="1">
      <c r="A19" s="827"/>
      <c r="B19" s="886"/>
      <c r="C19" s="886" t="s">
        <v>803</v>
      </c>
      <c r="D19" s="864" t="s">
        <v>171</v>
      </c>
      <c r="E19" s="864" t="s">
        <v>786</v>
      </c>
      <c r="F19" s="865" t="s">
        <v>804</v>
      </c>
      <c r="G19" s="869" t="s">
        <v>805</v>
      </c>
      <c r="H19" s="857" t="s">
        <v>146</v>
      </c>
      <c r="I19" s="887">
        <v>10.0</v>
      </c>
      <c r="J19" s="888"/>
      <c r="K19" s="889">
        <v>65.92</v>
      </c>
      <c r="L19" s="767"/>
      <c r="M19" s="768"/>
      <c r="N19" s="769"/>
      <c r="O19" s="770"/>
      <c r="P19" s="771"/>
      <c r="Q19" s="772"/>
      <c r="R19" s="773"/>
      <c r="S19" s="662"/>
      <c r="T19" s="775"/>
      <c r="U19" s="776"/>
      <c r="V19" s="777"/>
      <c r="W19" s="778"/>
      <c r="X19" s="662"/>
      <c r="Y19" s="780"/>
      <c r="Z19" s="781"/>
      <c r="AA19" s="782"/>
      <c r="AB19" s="903">
        <f t="shared" si="11"/>
        <v>0</v>
      </c>
      <c r="AC19" s="904">
        <f t="shared" si="12"/>
        <v>0</v>
      </c>
      <c r="AD19" s="905">
        <f t="shared" si="7"/>
        <v>0</v>
      </c>
      <c r="AE19" s="845"/>
      <c r="AF19" s="812"/>
      <c r="AG19" s="458">
        <f t="shared" si="13"/>
        <v>0</v>
      </c>
      <c r="AH19" s="753"/>
      <c r="AI19" s="834"/>
      <c r="AJ19" s="834"/>
      <c r="AK19" s="834"/>
      <c r="AL19" s="834"/>
      <c r="AM19" s="834"/>
      <c r="AN19" s="834"/>
      <c r="AO19" s="834"/>
      <c r="AP19" s="834"/>
      <c r="AQ19" s="834"/>
      <c r="AR19" s="455">
        <f t="shared" ref="AR19:BG19" si="21">$I19*L19</f>
        <v>0</v>
      </c>
      <c r="AS19" s="455">
        <f t="shared" si="21"/>
        <v>0</v>
      </c>
      <c r="AT19" s="455">
        <f t="shared" si="21"/>
        <v>0</v>
      </c>
      <c r="AU19" s="455">
        <f t="shared" si="21"/>
        <v>0</v>
      </c>
      <c r="AV19" s="455">
        <f t="shared" si="21"/>
        <v>0</v>
      </c>
      <c r="AW19" s="455">
        <f t="shared" si="21"/>
        <v>0</v>
      </c>
      <c r="AX19" s="455">
        <f t="shared" si="21"/>
        <v>0</v>
      </c>
      <c r="AY19" s="455">
        <f t="shared" si="21"/>
        <v>0</v>
      </c>
      <c r="AZ19" s="455">
        <f t="shared" si="21"/>
        <v>0</v>
      </c>
      <c r="BA19" s="455">
        <f t="shared" si="21"/>
        <v>0</v>
      </c>
      <c r="BB19" s="455">
        <f t="shared" si="21"/>
        <v>0</v>
      </c>
      <c r="BC19" s="455">
        <f t="shared" si="21"/>
        <v>0</v>
      </c>
      <c r="BD19" s="455">
        <f t="shared" si="21"/>
        <v>0</v>
      </c>
      <c r="BE19" s="455">
        <f t="shared" si="21"/>
        <v>0</v>
      </c>
      <c r="BF19" s="455">
        <f t="shared" si="21"/>
        <v>0</v>
      </c>
      <c r="BG19" s="455">
        <f t="shared" si="21"/>
        <v>0</v>
      </c>
      <c r="BH19" s="835"/>
    </row>
    <row r="20" ht="15.0" customHeight="1">
      <c r="A20" s="827"/>
      <c r="B20" s="828"/>
      <c r="C20" s="828"/>
      <c r="D20" s="828"/>
      <c r="E20" s="907"/>
      <c r="F20" s="908"/>
      <c r="G20" s="908"/>
      <c r="H20" s="908"/>
      <c r="I20" s="908"/>
      <c r="J20" s="908"/>
      <c r="K20" s="909"/>
      <c r="L20" s="662"/>
      <c r="M20" s="662"/>
      <c r="N20" s="663"/>
      <c r="O20" s="663"/>
      <c r="P20" s="662"/>
      <c r="Q20" s="662"/>
      <c r="R20" s="664"/>
      <c r="S20" s="662"/>
      <c r="T20" s="664"/>
      <c r="U20" s="665"/>
      <c r="V20" s="664"/>
      <c r="W20" s="662"/>
      <c r="X20" s="662"/>
      <c r="Y20" s="662"/>
      <c r="Z20" s="662"/>
      <c r="AA20" s="662"/>
      <c r="AB20" s="662"/>
      <c r="AC20" s="662"/>
      <c r="AD20" s="832"/>
      <c r="AE20" s="833"/>
      <c r="AF20" s="910"/>
      <c r="AG20" s="753"/>
      <c r="AH20" s="753"/>
      <c r="AI20" s="911"/>
      <c r="AJ20" s="911"/>
      <c r="AK20" s="911"/>
      <c r="AL20" s="911"/>
      <c r="AM20" s="911"/>
      <c r="AN20" s="911"/>
      <c r="AO20" s="912"/>
      <c r="AP20" s="912"/>
      <c r="AQ20" s="834"/>
      <c r="AR20" s="665"/>
      <c r="AS20" s="665"/>
      <c r="AT20" s="665"/>
      <c r="AU20" s="665"/>
      <c r="AV20" s="665"/>
      <c r="AW20" s="665"/>
      <c r="AX20" s="665"/>
      <c r="AY20" s="665"/>
      <c r="AZ20" s="665"/>
      <c r="BA20" s="665"/>
      <c r="BB20" s="665"/>
      <c r="BC20" s="665"/>
      <c r="BD20" s="665"/>
      <c r="BE20" s="665"/>
      <c r="BF20" s="665"/>
      <c r="BG20" s="665"/>
      <c r="BH20" s="665"/>
    </row>
    <row r="21" ht="24.0" customHeight="1">
      <c r="A21" s="827"/>
      <c r="B21" s="828"/>
      <c r="C21" s="828"/>
      <c r="D21" s="828"/>
      <c r="E21" s="907" t="s">
        <v>806</v>
      </c>
      <c r="F21" s="908"/>
      <c r="G21" s="908"/>
      <c r="H21" s="908"/>
      <c r="I21" s="913" t="s">
        <v>173</v>
      </c>
      <c r="J21" s="298"/>
      <c r="K21" s="299"/>
      <c r="L21" s="767" t="s">
        <v>133</v>
      </c>
      <c r="M21" s="795" t="s">
        <v>134</v>
      </c>
      <c r="N21" s="796" t="s">
        <v>774</v>
      </c>
      <c r="O21" s="797" t="s">
        <v>775</v>
      </c>
      <c r="P21" s="798" t="s">
        <v>135</v>
      </c>
      <c r="Q21" s="799" t="s">
        <v>136</v>
      </c>
      <c r="R21" s="800" t="s">
        <v>137</v>
      </c>
      <c r="S21" s="662"/>
      <c r="T21" s="802" t="s">
        <v>40</v>
      </c>
      <c r="U21" s="803" t="s">
        <v>72</v>
      </c>
      <c r="V21" s="804" t="s">
        <v>73</v>
      </c>
      <c r="W21" s="805" t="s">
        <v>138</v>
      </c>
      <c r="X21" s="662" t="s">
        <v>75</v>
      </c>
      <c r="Y21" s="807" t="s">
        <v>43</v>
      </c>
      <c r="Z21" s="808" t="s">
        <v>77</v>
      </c>
      <c r="AA21" s="809" t="s">
        <v>32</v>
      </c>
      <c r="AB21" s="662"/>
      <c r="AC21" s="662"/>
      <c r="AD21" s="832"/>
      <c r="AE21" s="833" t="s">
        <v>779</v>
      </c>
      <c r="AF21" s="910"/>
      <c r="AG21" s="753"/>
      <c r="AH21" s="753"/>
      <c r="AI21" s="911"/>
      <c r="AJ21" s="911"/>
      <c r="AK21" s="911"/>
      <c r="AL21" s="911"/>
      <c r="AM21" s="911"/>
      <c r="AN21" s="911"/>
      <c r="AO21" s="912"/>
      <c r="AP21" s="912"/>
      <c r="AQ21" s="914"/>
      <c r="AR21" s="455"/>
      <c r="AS21" s="455"/>
      <c r="AT21" s="455"/>
      <c r="AU21" s="455"/>
      <c r="AV21" s="455"/>
      <c r="AW21" s="455"/>
      <c r="AX21" s="455"/>
      <c r="AY21" s="455"/>
      <c r="AZ21" s="455"/>
      <c r="BA21" s="455"/>
      <c r="BB21" s="455"/>
      <c r="BC21" s="455"/>
      <c r="BD21" s="455"/>
      <c r="BE21" s="455"/>
      <c r="BF21" s="455"/>
      <c r="BG21" s="455"/>
      <c r="BH21" s="665"/>
    </row>
    <row r="22">
      <c r="A22" s="827"/>
      <c r="B22" s="764" t="s">
        <v>120</v>
      </c>
      <c r="C22" s="764" t="s">
        <v>121</v>
      </c>
      <c r="D22" s="790" t="s">
        <v>763</v>
      </c>
      <c r="E22" s="790" t="s">
        <v>123</v>
      </c>
      <c r="F22" s="790" t="s">
        <v>764</v>
      </c>
      <c r="G22" s="791" t="s">
        <v>765</v>
      </c>
      <c r="H22" s="791" t="s">
        <v>766</v>
      </c>
      <c r="I22" s="791" t="s">
        <v>124</v>
      </c>
      <c r="J22" s="791" t="s">
        <v>219</v>
      </c>
      <c r="K22" s="792" t="s">
        <v>127</v>
      </c>
      <c r="L22" s="836" t="s">
        <v>780</v>
      </c>
      <c r="M22" s="837" t="s">
        <v>46</v>
      </c>
      <c r="N22" s="796" t="s">
        <v>82</v>
      </c>
      <c r="O22" s="797" t="s">
        <v>49</v>
      </c>
      <c r="P22" s="838" t="s">
        <v>51</v>
      </c>
      <c r="Q22" s="839" t="s">
        <v>781</v>
      </c>
      <c r="R22" s="840" t="s">
        <v>53</v>
      </c>
      <c r="S22" s="662"/>
      <c r="T22" s="802" t="s">
        <v>55</v>
      </c>
      <c r="U22" s="820" t="s">
        <v>139</v>
      </c>
      <c r="V22" s="841" t="s">
        <v>56</v>
      </c>
      <c r="W22" s="842" t="s">
        <v>140</v>
      </c>
      <c r="X22" s="843">
        <v>45184.0</v>
      </c>
      <c r="Y22" s="844" t="s">
        <v>58</v>
      </c>
      <c r="Z22" s="808" t="s">
        <v>782</v>
      </c>
      <c r="AA22" s="809" t="s">
        <v>47</v>
      </c>
      <c r="AB22" s="662"/>
      <c r="AC22" s="662"/>
      <c r="AD22" s="832"/>
      <c r="AE22" s="845"/>
      <c r="AF22" s="910"/>
      <c r="AG22" s="753"/>
      <c r="AH22" s="753"/>
      <c r="AI22" s="915"/>
      <c r="AJ22" s="915"/>
      <c r="AK22" s="915"/>
      <c r="AL22" s="915"/>
      <c r="AM22" s="915"/>
      <c r="AN22" s="915"/>
      <c r="AO22" s="916"/>
      <c r="AP22" s="916"/>
      <c r="AQ22" s="914"/>
      <c r="AR22" s="455"/>
      <c r="AS22" s="455"/>
      <c r="AT22" s="455"/>
      <c r="AU22" s="455"/>
      <c r="AV22" s="455"/>
      <c r="AW22" s="455"/>
      <c r="AX22" s="455"/>
      <c r="AY22" s="455"/>
      <c r="AZ22" s="455"/>
      <c r="BA22" s="455"/>
      <c r="BB22" s="455"/>
      <c r="BC22" s="455"/>
      <c r="BD22" s="455"/>
      <c r="BE22" s="455"/>
      <c r="BF22" s="455"/>
      <c r="BG22" s="455"/>
      <c r="BH22" s="665"/>
    </row>
    <row r="23" ht="6.0" customHeight="1">
      <c r="A23" s="827"/>
      <c r="B23" s="828"/>
      <c r="C23" s="828"/>
      <c r="D23" s="758"/>
      <c r="E23" s="846"/>
      <c r="F23" s="758"/>
      <c r="G23" s="662"/>
      <c r="H23" s="662"/>
      <c r="I23" s="662"/>
      <c r="J23" s="847"/>
      <c r="K23" s="917"/>
      <c r="L23" s="662"/>
      <c r="M23" s="662"/>
      <c r="N23" s="662"/>
      <c r="O23" s="662"/>
      <c r="P23" s="662"/>
      <c r="Q23" s="662"/>
      <c r="R23" s="665"/>
      <c r="S23" s="662"/>
      <c r="T23" s="665"/>
      <c r="U23" s="665"/>
      <c r="V23" s="664"/>
      <c r="W23" s="662"/>
      <c r="X23" s="662"/>
      <c r="Y23" s="662"/>
      <c r="Z23" s="662"/>
      <c r="AA23" s="662"/>
      <c r="AB23" s="662"/>
      <c r="AC23" s="662"/>
      <c r="AD23" s="832">
        <f t="shared" ref="AD23:AD24" si="23">AB23*K23</f>
        <v>0</v>
      </c>
      <c r="AE23" s="845"/>
      <c r="AF23" s="753"/>
      <c r="AG23" s="458"/>
      <c r="AH23" s="753"/>
      <c r="AI23" s="834"/>
      <c r="AJ23" s="834"/>
      <c r="AK23" s="834"/>
      <c r="AL23" s="834"/>
      <c r="AM23" s="834"/>
      <c r="AN23" s="834"/>
      <c r="AO23" s="834"/>
      <c r="AP23" s="834"/>
      <c r="AQ23" s="914"/>
      <c r="AR23" s="455">
        <f t="shared" ref="AR23:BG23" si="22">$I23*L23</f>
        <v>0</v>
      </c>
      <c r="AS23" s="455">
        <f t="shared" si="22"/>
        <v>0</v>
      </c>
      <c r="AT23" s="455">
        <f t="shared" si="22"/>
        <v>0</v>
      </c>
      <c r="AU23" s="455">
        <f t="shared" si="22"/>
        <v>0</v>
      </c>
      <c r="AV23" s="455">
        <f t="shared" si="22"/>
        <v>0</v>
      </c>
      <c r="AW23" s="455">
        <f t="shared" si="22"/>
        <v>0</v>
      </c>
      <c r="AX23" s="455">
        <f t="shared" si="22"/>
        <v>0</v>
      </c>
      <c r="AY23" s="455">
        <f t="shared" si="22"/>
        <v>0</v>
      </c>
      <c r="AZ23" s="455">
        <f t="shared" si="22"/>
        <v>0</v>
      </c>
      <c r="BA23" s="455">
        <f t="shared" si="22"/>
        <v>0</v>
      </c>
      <c r="BB23" s="455">
        <f t="shared" si="22"/>
        <v>0</v>
      </c>
      <c r="BC23" s="455">
        <f t="shared" si="22"/>
        <v>0</v>
      </c>
      <c r="BD23" s="455">
        <f t="shared" si="22"/>
        <v>0</v>
      </c>
      <c r="BE23" s="455">
        <f t="shared" si="22"/>
        <v>0</v>
      </c>
      <c r="BF23" s="455">
        <f t="shared" si="22"/>
        <v>0</v>
      </c>
      <c r="BG23" s="455">
        <f t="shared" si="22"/>
        <v>0</v>
      </c>
      <c r="BH23" s="665"/>
    </row>
    <row r="24">
      <c r="A24" s="788"/>
      <c r="B24" s="918"/>
      <c r="C24" s="855"/>
      <c r="D24" s="856" t="s">
        <v>171</v>
      </c>
      <c r="E24" s="856" t="s">
        <v>807</v>
      </c>
      <c r="F24" s="856" t="s">
        <v>808</v>
      </c>
      <c r="G24" s="857"/>
      <c r="H24" s="857"/>
      <c r="I24" s="857">
        <v>47.0</v>
      </c>
      <c r="J24" s="860"/>
      <c r="K24" s="859">
        <v>563.62</v>
      </c>
      <c r="L24" s="767"/>
      <c r="M24" s="768"/>
      <c r="N24" s="769"/>
      <c r="O24" s="770"/>
      <c r="P24" s="771"/>
      <c r="Q24" s="772"/>
      <c r="R24" s="773"/>
      <c r="S24" s="662"/>
      <c r="T24" s="919"/>
      <c r="U24" s="776"/>
      <c r="V24" s="777"/>
      <c r="W24" s="778"/>
      <c r="X24" s="662"/>
      <c r="Y24" s="780"/>
      <c r="Z24" s="781"/>
      <c r="AA24" s="782"/>
      <c r="AB24" s="857">
        <f>SUM(L24:AA24)</f>
        <v>0</v>
      </c>
      <c r="AC24" s="860">
        <f>AB24*I24</f>
        <v>0</v>
      </c>
      <c r="AD24" s="861">
        <f t="shared" si="23"/>
        <v>0</v>
      </c>
      <c r="AE24" s="845"/>
      <c r="AF24" s="812">
        <v>8.26</v>
      </c>
      <c r="AG24" s="458">
        <f>AF24*AB24</f>
        <v>0</v>
      </c>
      <c r="AH24" s="458"/>
      <c r="AI24" s="920"/>
      <c r="AJ24" s="920"/>
      <c r="AK24" s="920"/>
      <c r="AL24" s="920"/>
      <c r="AM24" s="920"/>
      <c r="AN24" s="920"/>
      <c r="AO24" s="921"/>
      <c r="AP24" s="921"/>
      <c r="AQ24" s="914"/>
      <c r="AR24" s="455">
        <f t="shared" ref="AR24:BG24" si="24">$I24*L24</f>
        <v>0</v>
      </c>
      <c r="AS24" s="455">
        <f t="shared" si="24"/>
        <v>0</v>
      </c>
      <c r="AT24" s="455">
        <f t="shared" si="24"/>
        <v>0</v>
      </c>
      <c r="AU24" s="455">
        <f t="shared" si="24"/>
        <v>0</v>
      </c>
      <c r="AV24" s="455">
        <f t="shared" si="24"/>
        <v>0</v>
      </c>
      <c r="AW24" s="455">
        <f t="shared" si="24"/>
        <v>0</v>
      </c>
      <c r="AX24" s="455">
        <f t="shared" si="24"/>
        <v>0</v>
      </c>
      <c r="AY24" s="455">
        <f t="shared" si="24"/>
        <v>0</v>
      </c>
      <c r="AZ24" s="455">
        <f t="shared" si="24"/>
        <v>0</v>
      </c>
      <c r="BA24" s="455">
        <f t="shared" si="24"/>
        <v>0</v>
      </c>
      <c r="BB24" s="455">
        <f t="shared" si="24"/>
        <v>0</v>
      </c>
      <c r="BC24" s="455">
        <f t="shared" si="24"/>
        <v>0</v>
      </c>
      <c r="BD24" s="455">
        <f t="shared" si="24"/>
        <v>0</v>
      </c>
      <c r="BE24" s="455">
        <f t="shared" si="24"/>
        <v>0</v>
      </c>
      <c r="BF24" s="455">
        <f t="shared" si="24"/>
        <v>0</v>
      </c>
      <c r="BG24" s="455">
        <f t="shared" si="24"/>
        <v>0</v>
      </c>
      <c r="BH24" s="665"/>
    </row>
    <row r="25" ht="1.5" customHeight="1">
      <c r="A25" s="827"/>
      <c r="B25" s="922"/>
      <c r="C25" s="923"/>
      <c r="D25" s="758"/>
      <c r="E25" s="758"/>
      <c r="F25" s="758"/>
      <c r="G25" s="662"/>
      <c r="H25" s="662"/>
      <c r="I25" s="662"/>
      <c r="J25" s="847"/>
      <c r="K25" s="917"/>
      <c r="L25" s="662"/>
      <c r="M25" s="662"/>
      <c r="N25" s="662"/>
      <c r="O25" s="662"/>
      <c r="P25" s="662"/>
      <c r="Q25" s="662"/>
      <c r="R25" s="665"/>
      <c r="S25" s="662"/>
      <c r="T25" s="664"/>
      <c r="U25" s="665"/>
      <c r="V25" s="664"/>
      <c r="W25" s="662"/>
      <c r="X25" s="662"/>
      <c r="Y25" s="662"/>
      <c r="Z25" s="662"/>
      <c r="AA25" s="662"/>
      <c r="AB25" s="662"/>
      <c r="AC25" s="662"/>
      <c r="AD25" s="832"/>
      <c r="AE25" s="845"/>
      <c r="AF25" s="924"/>
      <c r="AG25" s="753"/>
      <c r="AH25" s="753"/>
      <c r="AI25" s="834"/>
      <c r="AJ25" s="834"/>
      <c r="AK25" s="834"/>
      <c r="AL25" s="834"/>
      <c r="AM25" s="834"/>
      <c r="AN25" s="834"/>
      <c r="AO25" s="834"/>
      <c r="AP25" s="834"/>
      <c r="AQ25" s="914"/>
      <c r="AR25" s="455">
        <f t="shared" ref="AR25:BG25" si="25">$I25*L25</f>
        <v>0</v>
      </c>
      <c r="AS25" s="455">
        <f t="shared" si="25"/>
        <v>0</v>
      </c>
      <c r="AT25" s="455">
        <f t="shared" si="25"/>
        <v>0</v>
      </c>
      <c r="AU25" s="455">
        <f t="shared" si="25"/>
        <v>0</v>
      </c>
      <c r="AV25" s="455">
        <f t="shared" si="25"/>
        <v>0</v>
      </c>
      <c r="AW25" s="455">
        <f t="shared" si="25"/>
        <v>0</v>
      </c>
      <c r="AX25" s="455">
        <f t="shared" si="25"/>
        <v>0</v>
      </c>
      <c r="AY25" s="455">
        <f t="shared" si="25"/>
        <v>0</v>
      </c>
      <c r="AZ25" s="455">
        <f t="shared" si="25"/>
        <v>0</v>
      </c>
      <c r="BA25" s="455">
        <f t="shared" si="25"/>
        <v>0</v>
      </c>
      <c r="BB25" s="455">
        <f t="shared" si="25"/>
        <v>0</v>
      </c>
      <c r="BC25" s="455">
        <f t="shared" si="25"/>
        <v>0</v>
      </c>
      <c r="BD25" s="455">
        <f t="shared" si="25"/>
        <v>0</v>
      </c>
      <c r="BE25" s="455">
        <f t="shared" si="25"/>
        <v>0</v>
      </c>
      <c r="BF25" s="455">
        <f t="shared" si="25"/>
        <v>0</v>
      </c>
      <c r="BG25" s="455">
        <f t="shared" si="25"/>
        <v>0</v>
      </c>
      <c r="BH25" s="665"/>
    </row>
    <row r="26" ht="12.75" customHeight="1">
      <c r="A26" s="788"/>
      <c r="B26" s="925"/>
      <c r="C26" s="886" t="s">
        <v>191</v>
      </c>
      <c r="D26" s="864" t="s">
        <v>171</v>
      </c>
      <c r="E26" s="864" t="s">
        <v>691</v>
      </c>
      <c r="F26" s="865" t="s">
        <v>809</v>
      </c>
      <c r="G26" s="869" t="s">
        <v>802</v>
      </c>
      <c r="H26" s="926" t="s">
        <v>151</v>
      </c>
      <c r="I26" s="887">
        <v>11.0</v>
      </c>
      <c r="J26" s="888" t="s">
        <v>810</v>
      </c>
      <c r="K26" s="927">
        <v>218.36</v>
      </c>
      <c r="L26" s="890"/>
      <c r="M26" s="891"/>
      <c r="N26" s="769"/>
      <c r="O26" s="892"/>
      <c r="P26" s="893"/>
      <c r="Q26" s="894"/>
      <c r="R26" s="895"/>
      <c r="S26" s="662"/>
      <c r="T26" s="896"/>
      <c r="U26" s="897"/>
      <c r="V26" s="898"/>
      <c r="W26" s="899"/>
      <c r="X26" s="662"/>
      <c r="Y26" s="900"/>
      <c r="Z26" s="901"/>
      <c r="AA26" s="902"/>
      <c r="AB26" s="903">
        <f t="shared" ref="AB26:AB29" si="27">SUM(L26:AA26)</f>
        <v>0</v>
      </c>
      <c r="AC26" s="904">
        <f t="shared" ref="AC26:AC29" si="28">AB26*I26</f>
        <v>0</v>
      </c>
      <c r="AD26" s="905">
        <f t="shared" ref="AD26:AD29" si="29">AB26*K26</f>
        <v>0</v>
      </c>
      <c r="AE26" s="845"/>
      <c r="AF26" s="928">
        <v>4.147</v>
      </c>
      <c r="AG26" s="458">
        <f t="shared" ref="AG26:AG29" si="30">AF26*AB26</f>
        <v>0</v>
      </c>
      <c r="AH26" s="458"/>
      <c r="AI26" s="784"/>
      <c r="AJ26" s="784"/>
      <c r="AK26" s="784"/>
      <c r="AL26" s="784"/>
      <c r="AM26" s="784"/>
      <c r="AN26" s="784"/>
      <c r="AO26" s="929"/>
      <c r="AP26" s="929"/>
      <c r="AQ26" s="914"/>
      <c r="AR26" s="455">
        <f t="shared" ref="AR26:BG26" si="26">$I26*L26</f>
        <v>0</v>
      </c>
      <c r="AS26" s="455">
        <f t="shared" si="26"/>
        <v>0</v>
      </c>
      <c r="AT26" s="455">
        <f t="shared" si="26"/>
        <v>0</v>
      </c>
      <c r="AU26" s="455">
        <f t="shared" si="26"/>
        <v>0</v>
      </c>
      <c r="AV26" s="455">
        <f t="shared" si="26"/>
        <v>0</v>
      </c>
      <c r="AW26" s="455">
        <f t="shared" si="26"/>
        <v>0</v>
      </c>
      <c r="AX26" s="455">
        <f t="shared" si="26"/>
        <v>0</v>
      </c>
      <c r="AY26" s="455">
        <f t="shared" si="26"/>
        <v>0</v>
      </c>
      <c r="AZ26" s="455">
        <f t="shared" si="26"/>
        <v>0</v>
      </c>
      <c r="BA26" s="455">
        <f t="shared" si="26"/>
        <v>0</v>
      </c>
      <c r="BB26" s="455">
        <f t="shared" si="26"/>
        <v>0</v>
      </c>
      <c r="BC26" s="455">
        <f t="shared" si="26"/>
        <v>0</v>
      </c>
      <c r="BD26" s="455">
        <f t="shared" si="26"/>
        <v>0</v>
      </c>
      <c r="BE26" s="455">
        <f t="shared" si="26"/>
        <v>0</v>
      </c>
      <c r="BF26" s="455">
        <f t="shared" si="26"/>
        <v>0</v>
      </c>
      <c r="BG26" s="455">
        <f t="shared" si="26"/>
        <v>0</v>
      </c>
      <c r="BH26" s="665"/>
    </row>
    <row r="27" ht="12.75" customHeight="1">
      <c r="A27" s="788"/>
      <c r="B27" s="930"/>
      <c r="C27" s="931" t="s">
        <v>185</v>
      </c>
      <c r="D27" s="932" t="s">
        <v>171</v>
      </c>
      <c r="E27" s="932" t="s">
        <v>691</v>
      </c>
      <c r="F27" s="933" t="s">
        <v>811</v>
      </c>
      <c r="G27" s="926" t="s">
        <v>802</v>
      </c>
      <c r="H27" s="926" t="s">
        <v>151</v>
      </c>
      <c r="I27" s="926">
        <v>14.0</v>
      </c>
      <c r="J27" s="934" t="s">
        <v>810</v>
      </c>
      <c r="K27" s="935">
        <v>206.0</v>
      </c>
      <c r="L27" s="871"/>
      <c r="M27" s="872"/>
      <c r="N27" s="873"/>
      <c r="O27" s="874"/>
      <c r="P27" s="875"/>
      <c r="Q27" s="876"/>
      <c r="R27" s="877"/>
      <c r="S27" s="878"/>
      <c r="T27" s="879"/>
      <c r="U27" s="880"/>
      <c r="V27" s="881"/>
      <c r="W27" s="882"/>
      <c r="X27" s="878"/>
      <c r="Y27" s="883"/>
      <c r="Z27" s="884"/>
      <c r="AA27" s="885"/>
      <c r="AB27" s="857">
        <f t="shared" si="27"/>
        <v>0</v>
      </c>
      <c r="AC27" s="860">
        <f t="shared" si="28"/>
        <v>0</v>
      </c>
      <c r="AD27" s="861">
        <f t="shared" si="29"/>
        <v>0</v>
      </c>
      <c r="AE27" s="845"/>
      <c r="AF27" s="928">
        <v>2.898</v>
      </c>
      <c r="AG27" s="458">
        <f t="shared" si="30"/>
        <v>0</v>
      </c>
      <c r="AH27" s="458"/>
      <c r="AI27" s="784"/>
      <c r="AJ27" s="784"/>
      <c r="AK27" s="784"/>
      <c r="AL27" s="784"/>
      <c r="AM27" s="784"/>
      <c r="AN27" s="784"/>
      <c r="AO27" s="929"/>
      <c r="AP27" s="929"/>
      <c r="AQ27" s="914"/>
      <c r="AR27" s="455">
        <f t="shared" ref="AR27:BG27" si="31">$I27*L27</f>
        <v>0</v>
      </c>
      <c r="AS27" s="455">
        <f t="shared" si="31"/>
        <v>0</v>
      </c>
      <c r="AT27" s="455">
        <f t="shared" si="31"/>
        <v>0</v>
      </c>
      <c r="AU27" s="455">
        <f t="shared" si="31"/>
        <v>0</v>
      </c>
      <c r="AV27" s="455">
        <f t="shared" si="31"/>
        <v>0</v>
      </c>
      <c r="AW27" s="455">
        <f t="shared" si="31"/>
        <v>0</v>
      </c>
      <c r="AX27" s="455">
        <f t="shared" si="31"/>
        <v>0</v>
      </c>
      <c r="AY27" s="455">
        <f t="shared" si="31"/>
        <v>0</v>
      </c>
      <c r="AZ27" s="455">
        <f t="shared" si="31"/>
        <v>0</v>
      </c>
      <c r="BA27" s="455">
        <f t="shared" si="31"/>
        <v>0</v>
      </c>
      <c r="BB27" s="455">
        <f t="shared" si="31"/>
        <v>0</v>
      </c>
      <c r="BC27" s="455">
        <f t="shared" si="31"/>
        <v>0</v>
      </c>
      <c r="BD27" s="455">
        <f t="shared" si="31"/>
        <v>0</v>
      </c>
      <c r="BE27" s="455">
        <f t="shared" si="31"/>
        <v>0</v>
      </c>
      <c r="BF27" s="455">
        <f t="shared" si="31"/>
        <v>0</v>
      </c>
      <c r="BG27" s="455">
        <f t="shared" si="31"/>
        <v>0</v>
      </c>
      <c r="BH27" s="665"/>
    </row>
    <row r="28" ht="21.75" customHeight="1">
      <c r="A28" s="788"/>
      <c r="B28" s="925"/>
      <c r="C28" s="886" t="s">
        <v>181</v>
      </c>
      <c r="D28" s="864" t="s">
        <v>171</v>
      </c>
      <c r="E28" s="864" t="s">
        <v>551</v>
      </c>
      <c r="F28" s="936" t="s">
        <v>812</v>
      </c>
      <c r="G28" s="887" t="s">
        <v>802</v>
      </c>
      <c r="H28" s="887" t="s">
        <v>146</v>
      </c>
      <c r="I28" s="887">
        <v>10.0</v>
      </c>
      <c r="J28" s="888" t="s">
        <v>813</v>
      </c>
      <c r="K28" s="927">
        <v>91.67</v>
      </c>
      <c r="L28" s="871"/>
      <c r="M28" s="872"/>
      <c r="N28" s="873"/>
      <c r="O28" s="874"/>
      <c r="P28" s="875"/>
      <c r="Q28" s="876"/>
      <c r="R28" s="877"/>
      <c r="S28" s="878"/>
      <c r="T28" s="879"/>
      <c r="U28" s="880"/>
      <c r="V28" s="881"/>
      <c r="W28" s="882"/>
      <c r="X28" s="878"/>
      <c r="Y28" s="883"/>
      <c r="Z28" s="884"/>
      <c r="AA28" s="885"/>
      <c r="AB28" s="903">
        <f t="shared" si="27"/>
        <v>0</v>
      </c>
      <c r="AC28" s="904">
        <f t="shared" si="28"/>
        <v>0</v>
      </c>
      <c r="AD28" s="905">
        <f t="shared" si="29"/>
        <v>0</v>
      </c>
      <c r="AE28" s="845"/>
      <c r="AF28" s="812">
        <v>0.781</v>
      </c>
      <c r="AG28" s="458">
        <f t="shared" si="30"/>
        <v>0</v>
      </c>
      <c r="AH28" s="458"/>
      <c r="AI28" s="937"/>
      <c r="AJ28" s="937"/>
      <c r="AK28" s="937"/>
      <c r="AL28" s="937"/>
      <c r="AM28" s="937"/>
      <c r="AN28" s="937"/>
      <c r="AO28" s="938"/>
      <c r="AP28" s="938"/>
      <c r="AQ28" s="914"/>
      <c r="AR28" s="455">
        <f t="shared" ref="AR28:BG28" si="32">$I28*L28</f>
        <v>0</v>
      </c>
      <c r="AS28" s="455">
        <f t="shared" si="32"/>
        <v>0</v>
      </c>
      <c r="AT28" s="455">
        <f t="shared" si="32"/>
        <v>0</v>
      </c>
      <c r="AU28" s="455">
        <f t="shared" si="32"/>
        <v>0</v>
      </c>
      <c r="AV28" s="455">
        <f t="shared" si="32"/>
        <v>0</v>
      </c>
      <c r="AW28" s="455">
        <f t="shared" si="32"/>
        <v>0</v>
      </c>
      <c r="AX28" s="455">
        <f t="shared" si="32"/>
        <v>0</v>
      </c>
      <c r="AY28" s="455">
        <f t="shared" si="32"/>
        <v>0</v>
      </c>
      <c r="AZ28" s="455">
        <f t="shared" si="32"/>
        <v>0</v>
      </c>
      <c r="BA28" s="455">
        <f t="shared" si="32"/>
        <v>0</v>
      </c>
      <c r="BB28" s="455">
        <f t="shared" si="32"/>
        <v>0</v>
      </c>
      <c r="BC28" s="455">
        <f t="shared" si="32"/>
        <v>0</v>
      </c>
      <c r="BD28" s="455">
        <f t="shared" si="32"/>
        <v>0</v>
      </c>
      <c r="BE28" s="455">
        <f t="shared" si="32"/>
        <v>0</v>
      </c>
      <c r="BF28" s="455">
        <f t="shared" si="32"/>
        <v>0</v>
      </c>
      <c r="BG28" s="455">
        <f t="shared" si="32"/>
        <v>0</v>
      </c>
      <c r="BH28" s="665"/>
    </row>
    <row r="29" ht="12.75" customHeight="1">
      <c r="A29" s="788"/>
      <c r="B29" s="918"/>
      <c r="C29" s="855" t="s">
        <v>170</v>
      </c>
      <c r="D29" s="856" t="s">
        <v>171</v>
      </c>
      <c r="E29" s="856" t="s">
        <v>551</v>
      </c>
      <c r="F29" s="939" t="s">
        <v>814</v>
      </c>
      <c r="G29" s="869" t="s">
        <v>815</v>
      </c>
      <c r="H29" s="940" t="s">
        <v>146</v>
      </c>
      <c r="I29" s="857">
        <v>12.0</v>
      </c>
      <c r="J29" s="860"/>
      <c r="K29" s="859">
        <v>77.25</v>
      </c>
      <c r="L29" s="767"/>
      <c r="M29" s="768"/>
      <c r="N29" s="769"/>
      <c r="O29" s="770"/>
      <c r="P29" s="771"/>
      <c r="Q29" s="772"/>
      <c r="R29" s="773"/>
      <c r="S29" s="662"/>
      <c r="T29" s="919"/>
      <c r="U29" s="776"/>
      <c r="V29" s="777"/>
      <c r="W29" s="778"/>
      <c r="X29" s="662"/>
      <c r="Y29" s="780"/>
      <c r="Z29" s="781"/>
      <c r="AA29" s="782"/>
      <c r="AB29" s="857">
        <f t="shared" si="27"/>
        <v>0</v>
      </c>
      <c r="AC29" s="860">
        <f t="shared" si="28"/>
        <v>0</v>
      </c>
      <c r="AD29" s="861">
        <f t="shared" si="29"/>
        <v>0</v>
      </c>
      <c r="AE29" s="845"/>
      <c r="AF29" s="812">
        <v>0.433</v>
      </c>
      <c r="AG29" s="458">
        <f t="shared" si="30"/>
        <v>0</v>
      </c>
      <c r="AH29" s="458"/>
      <c r="AI29" s="784"/>
      <c r="AJ29" s="784"/>
      <c r="AK29" s="784"/>
      <c r="AL29" s="784"/>
      <c r="AM29" s="784"/>
      <c r="AN29" s="784"/>
      <c r="AO29" s="929"/>
      <c r="AP29" s="929"/>
      <c r="AQ29" s="914"/>
      <c r="AR29" s="455">
        <f t="shared" ref="AR29:BG29" si="33">$I29*L29</f>
        <v>0</v>
      </c>
      <c r="AS29" s="455">
        <f t="shared" si="33"/>
        <v>0</v>
      </c>
      <c r="AT29" s="455">
        <f t="shared" si="33"/>
        <v>0</v>
      </c>
      <c r="AU29" s="455">
        <f t="shared" si="33"/>
        <v>0</v>
      </c>
      <c r="AV29" s="455">
        <f t="shared" si="33"/>
        <v>0</v>
      </c>
      <c r="AW29" s="455">
        <f t="shared" si="33"/>
        <v>0</v>
      </c>
      <c r="AX29" s="455">
        <f t="shared" si="33"/>
        <v>0</v>
      </c>
      <c r="AY29" s="455">
        <f t="shared" si="33"/>
        <v>0</v>
      </c>
      <c r="AZ29" s="455">
        <f t="shared" si="33"/>
        <v>0</v>
      </c>
      <c r="BA29" s="455">
        <f t="shared" si="33"/>
        <v>0</v>
      </c>
      <c r="BB29" s="455">
        <f t="shared" si="33"/>
        <v>0</v>
      </c>
      <c r="BC29" s="455">
        <f t="shared" si="33"/>
        <v>0</v>
      </c>
      <c r="BD29" s="455">
        <f t="shared" si="33"/>
        <v>0</v>
      </c>
      <c r="BE29" s="455">
        <f t="shared" si="33"/>
        <v>0</v>
      </c>
      <c r="BF29" s="455">
        <f t="shared" si="33"/>
        <v>0</v>
      </c>
      <c r="BG29" s="455">
        <f t="shared" si="33"/>
        <v>0</v>
      </c>
      <c r="BH29" s="665"/>
    </row>
    <row r="30" ht="17.25" customHeight="1">
      <c r="A30" s="827"/>
      <c r="B30" s="828"/>
      <c r="C30" s="828"/>
      <c r="D30" s="828"/>
      <c r="E30" s="941"/>
      <c r="F30" s="942"/>
      <c r="G30" s="942"/>
      <c r="H30" s="942"/>
      <c r="I30" s="942"/>
      <c r="J30" s="942"/>
      <c r="K30" s="943"/>
      <c r="L30" s="662"/>
      <c r="M30" s="662"/>
      <c r="N30" s="663"/>
      <c r="O30" s="663"/>
      <c r="P30" s="662"/>
      <c r="Q30" s="662"/>
      <c r="R30" s="664"/>
      <c r="S30" s="662"/>
      <c r="T30" s="664"/>
      <c r="U30" s="665"/>
      <c r="V30" s="664"/>
      <c r="W30" s="662"/>
      <c r="X30" s="662"/>
      <c r="Y30" s="662"/>
      <c r="Z30" s="662"/>
      <c r="AA30" s="662"/>
      <c r="AB30" s="662"/>
      <c r="AC30" s="662"/>
      <c r="AD30" s="832"/>
      <c r="AE30" s="833"/>
      <c r="AF30" s="910"/>
      <c r="AG30" s="753"/>
      <c r="AH30" s="753"/>
      <c r="AI30" s="834"/>
      <c r="AJ30" s="834"/>
      <c r="AK30" s="834"/>
      <c r="AL30" s="834"/>
      <c r="AM30" s="834"/>
      <c r="AN30" s="834"/>
      <c r="AO30" s="834"/>
      <c r="AP30" s="834"/>
      <c r="AQ30" s="834"/>
      <c r="AR30" s="665"/>
      <c r="AS30" s="665"/>
      <c r="AT30" s="665"/>
      <c r="AU30" s="665"/>
      <c r="AV30" s="665"/>
      <c r="AW30" s="665"/>
      <c r="AX30" s="665"/>
      <c r="AY30" s="665"/>
      <c r="AZ30" s="665"/>
      <c r="BA30" s="665"/>
      <c r="BB30" s="665"/>
      <c r="BC30" s="665"/>
      <c r="BD30" s="665"/>
      <c r="BE30" s="665"/>
      <c r="BF30" s="665"/>
      <c r="BG30" s="787"/>
      <c r="BH30" s="787"/>
    </row>
    <row r="31" ht="24.0" customHeight="1">
      <c r="A31" s="827"/>
      <c r="B31" s="828"/>
      <c r="C31" s="828"/>
      <c r="D31" s="828"/>
      <c r="E31" s="829" t="s">
        <v>816</v>
      </c>
      <c r="F31" s="830"/>
      <c r="G31" s="830"/>
      <c r="H31" s="830"/>
      <c r="I31" s="831" t="s">
        <v>173</v>
      </c>
      <c r="J31" s="298"/>
      <c r="K31" s="299"/>
      <c r="L31" s="767" t="s">
        <v>133</v>
      </c>
      <c r="M31" s="795" t="s">
        <v>134</v>
      </c>
      <c r="N31" s="796" t="s">
        <v>774</v>
      </c>
      <c r="O31" s="797" t="s">
        <v>775</v>
      </c>
      <c r="P31" s="798" t="s">
        <v>135</v>
      </c>
      <c r="Q31" s="799" t="s">
        <v>136</v>
      </c>
      <c r="R31" s="800" t="s">
        <v>137</v>
      </c>
      <c r="S31" s="662"/>
      <c r="T31" s="802" t="s">
        <v>40</v>
      </c>
      <c r="U31" s="803" t="s">
        <v>72</v>
      </c>
      <c r="V31" s="804" t="s">
        <v>73</v>
      </c>
      <c r="W31" s="805" t="s">
        <v>138</v>
      </c>
      <c r="X31" s="662" t="s">
        <v>75</v>
      </c>
      <c r="Y31" s="807" t="s">
        <v>43</v>
      </c>
      <c r="Z31" s="808" t="s">
        <v>77</v>
      </c>
      <c r="AA31" s="809" t="s">
        <v>32</v>
      </c>
      <c r="AB31" s="662"/>
      <c r="AC31" s="662"/>
      <c r="AD31" s="832"/>
      <c r="AE31" s="833" t="s">
        <v>779</v>
      </c>
      <c r="AF31" s="753"/>
      <c r="AG31" s="753"/>
      <c r="AH31" s="753"/>
      <c r="AI31" s="944"/>
      <c r="AJ31" s="944"/>
      <c r="AK31" s="944"/>
      <c r="AL31" s="944"/>
      <c r="AM31" s="944"/>
      <c r="AN31" s="944"/>
      <c r="AO31" s="945"/>
      <c r="AP31" s="945"/>
      <c r="AQ31" s="834"/>
      <c r="AR31" s="665"/>
      <c r="AS31" s="665"/>
      <c r="AT31" s="665"/>
      <c r="AU31" s="665"/>
      <c r="AV31" s="665"/>
      <c r="AW31" s="665"/>
      <c r="AX31" s="665"/>
      <c r="AY31" s="665"/>
      <c r="AZ31" s="665"/>
      <c r="BA31" s="665"/>
      <c r="BB31" s="665"/>
      <c r="BC31" s="665"/>
      <c r="BD31" s="665"/>
      <c r="BE31" s="665"/>
      <c r="BF31" s="665"/>
      <c r="BG31" s="787"/>
      <c r="BH31" s="787"/>
    </row>
    <row r="32" ht="23.25" customHeight="1">
      <c r="A32" s="827"/>
      <c r="B32" s="764" t="s">
        <v>120</v>
      </c>
      <c r="C32" s="764" t="s">
        <v>121</v>
      </c>
      <c r="D32" s="790" t="s">
        <v>763</v>
      </c>
      <c r="E32" s="790" t="s">
        <v>123</v>
      </c>
      <c r="F32" s="790" t="s">
        <v>764</v>
      </c>
      <c r="G32" s="791" t="s">
        <v>765</v>
      </c>
      <c r="H32" s="791" t="s">
        <v>766</v>
      </c>
      <c r="I32" s="791" t="s">
        <v>124</v>
      </c>
      <c r="J32" s="791" t="s">
        <v>219</v>
      </c>
      <c r="K32" s="792" t="s">
        <v>127</v>
      </c>
      <c r="L32" s="836" t="s">
        <v>780</v>
      </c>
      <c r="M32" s="837" t="s">
        <v>46</v>
      </c>
      <c r="N32" s="796" t="s">
        <v>82</v>
      </c>
      <c r="O32" s="797" t="s">
        <v>49</v>
      </c>
      <c r="P32" s="838" t="s">
        <v>51</v>
      </c>
      <c r="Q32" s="839" t="s">
        <v>781</v>
      </c>
      <c r="R32" s="840" t="s">
        <v>53</v>
      </c>
      <c r="S32" s="662"/>
      <c r="T32" s="802" t="s">
        <v>55</v>
      </c>
      <c r="U32" s="820" t="s">
        <v>139</v>
      </c>
      <c r="V32" s="841" t="s">
        <v>56</v>
      </c>
      <c r="W32" s="842" t="s">
        <v>140</v>
      </c>
      <c r="X32" s="843">
        <v>45184.0</v>
      </c>
      <c r="Y32" s="844" t="s">
        <v>58</v>
      </c>
      <c r="Z32" s="808" t="s">
        <v>782</v>
      </c>
      <c r="AA32" s="809" t="s">
        <v>47</v>
      </c>
      <c r="AB32" s="662"/>
      <c r="AC32" s="662"/>
      <c r="AD32" s="832"/>
      <c r="AE32" s="845"/>
      <c r="AF32" s="753"/>
      <c r="AG32" s="753"/>
      <c r="AH32" s="753"/>
      <c r="AI32" s="911"/>
      <c r="AJ32" s="911"/>
      <c r="AK32" s="911"/>
      <c r="AL32" s="911"/>
      <c r="AM32" s="911"/>
      <c r="AN32" s="911"/>
      <c r="AO32" s="912"/>
      <c r="AP32" s="912"/>
      <c r="AQ32" s="834"/>
      <c r="AR32" s="665"/>
      <c r="AS32" s="665"/>
      <c r="AT32" s="665"/>
      <c r="AU32" s="665"/>
      <c r="AV32" s="665"/>
      <c r="AW32" s="665"/>
      <c r="AX32" s="665"/>
      <c r="AY32" s="665"/>
      <c r="AZ32" s="665"/>
      <c r="BA32" s="665"/>
      <c r="BB32" s="665"/>
      <c r="BC32" s="665"/>
      <c r="BD32" s="665"/>
      <c r="BE32" s="665"/>
      <c r="BF32" s="665"/>
      <c r="BG32" s="787"/>
      <c r="BH32" s="787"/>
    </row>
    <row r="33" ht="1.5" customHeight="1">
      <c r="A33" s="827"/>
      <c r="B33" s="828"/>
      <c r="C33" s="828"/>
      <c r="D33" s="758"/>
      <c r="E33" s="846"/>
      <c r="F33" s="758"/>
      <c r="G33" s="662"/>
      <c r="H33" s="662"/>
      <c r="I33" s="662"/>
      <c r="J33" s="847"/>
      <c r="K33" s="848"/>
      <c r="L33" s="662"/>
      <c r="M33" s="662"/>
      <c r="N33" s="662"/>
      <c r="O33" s="662"/>
      <c r="P33" s="662"/>
      <c r="Q33" s="662"/>
      <c r="R33" s="665"/>
      <c r="S33" s="662"/>
      <c r="T33" s="665"/>
      <c r="U33" s="665"/>
      <c r="V33" s="664"/>
      <c r="W33" s="662"/>
      <c r="X33" s="662"/>
      <c r="Y33" s="662"/>
      <c r="Z33" s="662"/>
      <c r="AA33" s="662"/>
      <c r="AB33" s="662"/>
      <c r="AC33" s="662"/>
      <c r="AD33" s="832">
        <f t="shared" ref="AD33:AD41" si="34">AB33*K33</f>
        <v>0</v>
      </c>
      <c r="AE33" s="845"/>
      <c r="AF33" s="753"/>
      <c r="AG33" s="458"/>
      <c r="AH33" s="753"/>
      <c r="AI33" s="911"/>
      <c r="AJ33" s="911"/>
      <c r="AK33" s="911"/>
      <c r="AL33" s="911"/>
      <c r="AM33" s="911"/>
      <c r="AN33" s="911"/>
      <c r="AO33" s="912"/>
      <c r="AP33" s="912"/>
      <c r="AQ33" s="834"/>
      <c r="AR33" s="455"/>
      <c r="AS33" s="455"/>
      <c r="AT33" s="455"/>
      <c r="AU33" s="455"/>
      <c r="AV33" s="455"/>
      <c r="AW33" s="455"/>
      <c r="AX33" s="455"/>
      <c r="AY33" s="455"/>
      <c r="AZ33" s="455"/>
      <c r="BA33" s="455"/>
      <c r="BB33" s="455"/>
      <c r="BC33" s="455"/>
      <c r="BD33" s="455"/>
      <c r="BE33" s="455"/>
      <c r="BF33" s="455"/>
      <c r="BG33" s="787"/>
      <c r="BH33" s="787"/>
    </row>
    <row r="34" ht="12.75" customHeight="1">
      <c r="A34" s="788"/>
      <c r="B34" s="918"/>
      <c r="C34" s="855"/>
      <c r="D34" s="856" t="s">
        <v>171</v>
      </c>
      <c r="E34" s="856" t="s">
        <v>817</v>
      </c>
      <c r="F34" s="856" t="s">
        <v>818</v>
      </c>
      <c r="G34" s="857"/>
      <c r="H34" s="857" t="s">
        <v>146</v>
      </c>
      <c r="I34" s="857">
        <v>31.0</v>
      </c>
      <c r="J34" s="860"/>
      <c r="K34" s="859">
        <v>834.66</v>
      </c>
      <c r="L34" s="767"/>
      <c r="M34" s="768"/>
      <c r="N34" s="769"/>
      <c r="O34" s="770"/>
      <c r="P34" s="771"/>
      <c r="Q34" s="772"/>
      <c r="R34" s="773"/>
      <c r="S34" s="662"/>
      <c r="T34" s="775"/>
      <c r="U34" s="776"/>
      <c r="V34" s="777"/>
      <c r="W34" s="778"/>
      <c r="X34" s="662"/>
      <c r="Y34" s="780"/>
      <c r="Z34" s="781"/>
      <c r="AA34" s="782"/>
      <c r="AB34" s="857">
        <f>SUM(L34:AA34)</f>
        <v>0</v>
      </c>
      <c r="AC34" s="860">
        <f>AB34*I34</f>
        <v>0</v>
      </c>
      <c r="AD34" s="861">
        <f t="shared" si="34"/>
        <v>0</v>
      </c>
      <c r="AE34" s="845"/>
      <c r="AF34" s="812">
        <v>0.651</v>
      </c>
      <c r="AG34" s="458">
        <f>AF34*AB34</f>
        <v>0</v>
      </c>
      <c r="AH34" s="458"/>
      <c r="AI34" s="784"/>
      <c r="AJ34" s="784"/>
      <c r="AK34" s="784"/>
      <c r="AL34" s="784"/>
      <c r="AM34" s="784"/>
      <c r="AN34" s="784"/>
      <c r="AO34" s="929"/>
      <c r="AP34" s="929"/>
      <c r="AQ34" s="914"/>
      <c r="AR34" s="455">
        <f t="shared" ref="AR34:BG34" si="35">$I34*L34</f>
        <v>0</v>
      </c>
      <c r="AS34" s="455">
        <f t="shared" si="35"/>
        <v>0</v>
      </c>
      <c r="AT34" s="455">
        <f t="shared" si="35"/>
        <v>0</v>
      </c>
      <c r="AU34" s="455">
        <f t="shared" si="35"/>
        <v>0</v>
      </c>
      <c r="AV34" s="455">
        <f t="shared" si="35"/>
        <v>0</v>
      </c>
      <c r="AW34" s="455">
        <f t="shared" si="35"/>
        <v>0</v>
      </c>
      <c r="AX34" s="455">
        <f t="shared" si="35"/>
        <v>0</v>
      </c>
      <c r="AY34" s="455">
        <f t="shared" si="35"/>
        <v>0</v>
      </c>
      <c r="AZ34" s="455">
        <f t="shared" si="35"/>
        <v>0</v>
      </c>
      <c r="BA34" s="455">
        <f t="shared" si="35"/>
        <v>0</v>
      </c>
      <c r="BB34" s="455">
        <f t="shared" si="35"/>
        <v>0</v>
      </c>
      <c r="BC34" s="455">
        <f t="shared" si="35"/>
        <v>0</v>
      </c>
      <c r="BD34" s="455">
        <f t="shared" si="35"/>
        <v>0</v>
      </c>
      <c r="BE34" s="455">
        <f t="shared" si="35"/>
        <v>0</v>
      </c>
      <c r="BF34" s="455">
        <f t="shared" si="35"/>
        <v>0</v>
      </c>
      <c r="BG34" s="455">
        <f t="shared" si="35"/>
        <v>0</v>
      </c>
      <c r="BH34" s="665"/>
    </row>
    <row r="35" ht="1.5" customHeight="1">
      <c r="A35" s="827"/>
      <c r="B35" s="828"/>
      <c r="C35" s="828"/>
      <c r="D35" s="758"/>
      <c r="E35" s="846"/>
      <c r="F35" s="758"/>
      <c r="G35" s="662"/>
      <c r="H35" s="662"/>
      <c r="I35" s="662"/>
      <c r="J35" s="847"/>
      <c r="K35" s="848"/>
      <c r="L35" s="662"/>
      <c r="M35" s="662"/>
      <c r="N35" s="662"/>
      <c r="O35" s="662"/>
      <c r="P35" s="662"/>
      <c r="Q35" s="662"/>
      <c r="R35" s="665"/>
      <c r="S35" s="662"/>
      <c r="T35" s="665"/>
      <c r="U35" s="665"/>
      <c r="V35" s="664"/>
      <c r="W35" s="662"/>
      <c r="X35" s="662"/>
      <c r="Y35" s="662"/>
      <c r="Z35" s="662"/>
      <c r="AA35" s="662"/>
      <c r="AB35" s="662"/>
      <c r="AC35" s="662"/>
      <c r="AD35" s="832">
        <f t="shared" si="34"/>
        <v>0</v>
      </c>
      <c r="AE35" s="845"/>
      <c r="AF35" s="753"/>
      <c r="AG35" s="458"/>
      <c r="AH35" s="753"/>
      <c r="AI35" s="911"/>
      <c r="AJ35" s="911"/>
      <c r="AK35" s="911"/>
      <c r="AL35" s="911"/>
      <c r="AM35" s="911"/>
      <c r="AN35" s="911"/>
      <c r="AO35" s="912"/>
      <c r="AP35" s="912"/>
      <c r="AQ35" s="834"/>
      <c r="AR35" s="455"/>
      <c r="AS35" s="455"/>
      <c r="AT35" s="455"/>
      <c r="AU35" s="455"/>
      <c r="AV35" s="455"/>
      <c r="AW35" s="455"/>
      <c r="AX35" s="455"/>
      <c r="AY35" s="455"/>
      <c r="AZ35" s="455"/>
      <c r="BA35" s="455"/>
      <c r="BB35" s="455"/>
      <c r="BC35" s="455"/>
      <c r="BD35" s="455"/>
      <c r="BE35" s="455"/>
      <c r="BF35" s="455"/>
      <c r="BG35" s="787"/>
      <c r="BH35" s="787"/>
    </row>
    <row r="36" ht="12.75" customHeight="1">
      <c r="A36" s="827"/>
      <c r="B36" s="918" t="s">
        <v>819</v>
      </c>
      <c r="C36" s="855" t="s">
        <v>820</v>
      </c>
      <c r="D36" s="856" t="s">
        <v>171</v>
      </c>
      <c r="E36" s="856" t="s">
        <v>817</v>
      </c>
      <c r="F36" s="939" t="s">
        <v>821</v>
      </c>
      <c r="G36" s="866" t="s">
        <v>278</v>
      </c>
      <c r="H36" s="887" t="s">
        <v>146</v>
      </c>
      <c r="I36" s="857">
        <v>3.0</v>
      </c>
      <c r="J36" s="860"/>
      <c r="K36" s="859">
        <v>209.09</v>
      </c>
      <c r="L36" s="767"/>
      <c r="M36" s="768"/>
      <c r="N36" s="769"/>
      <c r="O36" s="770"/>
      <c r="P36" s="771"/>
      <c r="Q36" s="772"/>
      <c r="R36" s="773"/>
      <c r="S36" s="662"/>
      <c r="T36" s="775"/>
      <c r="U36" s="776"/>
      <c r="V36" s="777"/>
      <c r="W36" s="778"/>
      <c r="X36" s="662"/>
      <c r="Y36" s="780"/>
      <c r="Z36" s="781"/>
      <c r="AA36" s="782"/>
      <c r="AB36" s="857">
        <f t="shared" ref="AB36:AB41" si="37">SUM(L36:AA36)</f>
        <v>0</v>
      </c>
      <c r="AC36" s="860">
        <f t="shared" ref="AC36:AC41" si="38">AB36*I36</f>
        <v>0</v>
      </c>
      <c r="AD36" s="861">
        <f t="shared" si="34"/>
        <v>0</v>
      </c>
      <c r="AE36" s="845"/>
      <c r="AF36" s="812">
        <v>3.266</v>
      </c>
      <c r="AG36" s="458">
        <f t="shared" ref="AG36:AG41" si="39">AF36*AB36</f>
        <v>0</v>
      </c>
      <c r="AH36" s="458"/>
      <c r="AI36" s="915"/>
      <c r="AJ36" s="915"/>
      <c r="AK36" s="915"/>
      <c r="AL36" s="915"/>
      <c r="AM36" s="915"/>
      <c r="AN36" s="915"/>
      <c r="AO36" s="916"/>
      <c r="AP36" s="916"/>
      <c r="AQ36" s="834"/>
      <c r="AR36" s="455">
        <f t="shared" ref="AR36:BG36" si="36">$I36*L36</f>
        <v>0</v>
      </c>
      <c r="AS36" s="455">
        <f t="shared" si="36"/>
        <v>0</v>
      </c>
      <c r="AT36" s="455">
        <f t="shared" si="36"/>
        <v>0</v>
      </c>
      <c r="AU36" s="455">
        <f t="shared" si="36"/>
        <v>0</v>
      </c>
      <c r="AV36" s="455">
        <f t="shared" si="36"/>
        <v>0</v>
      </c>
      <c r="AW36" s="455">
        <f t="shared" si="36"/>
        <v>0</v>
      </c>
      <c r="AX36" s="455">
        <f t="shared" si="36"/>
        <v>0</v>
      </c>
      <c r="AY36" s="455">
        <f t="shared" si="36"/>
        <v>0</v>
      </c>
      <c r="AZ36" s="455">
        <f t="shared" si="36"/>
        <v>0</v>
      </c>
      <c r="BA36" s="455">
        <f t="shared" si="36"/>
        <v>0</v>
      </c>
      <c r="BB36" s="455">
        <f t="shared" si="36"/>
        <v>0</v>
      </c>
      <c r="BC36" s="455">
        <f t="shared" si="36"/>
        <v>0</v>
      </c>
      <c r="BD36" s="455">
        <f t="shared" si="36"/>
        <v>0</v>
      </c>
      <c r="BE36" s="455">
        <f t="shared" si="36"/>
        <v>0</v>
      </c>
      <c r="BF36" s="455">
        <f t="shared" si="36"/>
        <v>0</v>
      </c>
      <c r="BG36" s="455">
        <f t="shared" si="36"/>
        <v>0</v>
      </c>
      <c r="BH36" s="665"/>
    </row>
    <row r="37" ht="12.75" customHeight="1">
      <c r="A37" s="788"/>
      <c r="B37" s="925" t="s">
        <v>822</v>
      </c>
      <c r="C37" s="886" t="s">
        <v>823</v>
      </c>
      <c r="D37" s="864" t="s">
        <v>171</v>
      </c>
      <c r="E37" s="864" t="s">
        <v>817</v>
      </c>
      <c r="F37" s="865" t="s">
        <v>824</v>
      </c>
      <c r="G37" s="887" t="s">
        <v>251</v>
      </c>
      <c r="H37" s="887" t="s">
        <v>146</v>
      </c>
      <c r="I37" s="887">
        <v>3.0</v>
      </c>
      <c r="J37" s="888"/>
      <c r="K37" s="927">
        <v>174.07</v>
      </c>
      <c r="L37" s="871"/>
      <c r="M37" s="872"/>
      <c r="N37" s="873"/>
      <c r="O37" s="874"/>
      <c r="P37" s="875"/>
      <c r="Q37" s="876"/>
      <c r="R37" s="877"/>
      <c r="S37" s="878"/>
      <c r="T37" s="879"/>
      <c r="U37" s="880"/>
      <c r="V37" s="881"/>
      <c r="W37" s="882"/>
      <c r="X37" s="878"/>
      <c r="Y37" s="883"/>
      <c r="Z37" s="884"/>
      <c r="AA37" s="885"/>
      <c r="AB37" s="903">
        <f t="shared" si="37"/>
        <v>0</v>
      </c>
      <c r="AC37" s="904">
        <f t="shared" si="38"/>
        <v>0</v>
      </c>
      <c r="AD37" s="905">
        <f t="shared" si="34"/>
        <v>0</v>
      </c>
      <c r="AE37" s="845"/>
      <c r="AF37" s="812">
        <v>2.6667</v>
      </c>
      <c r="AG37" s="458">
        <f t="shared" si="39"/>
        <v>0</v>
      </c>
      <c r="AH37" s="458"/>
      <c r="AI37" s="813"/>
      <c r="AJ37" s="784"/>
      <c r="AK37" s="784"/>
      <c r="AL37" s="784"/>
      <c r="AM37" s="784"/>
      <c r="AN37" s="813"/>
      <c r="AO37" s="929"/>
      <c r="AP37" s="929"/>
      <c r="AQ37" s="914"/>
      <c r="AR37" s="455">
        <f t="shared" ref="AR37:BG37" si="40">$I37*L37</f>
        <v>0</v>
      </c>
      <c r="AS37" s="455">
        <f t="shared" si="40"/>
        <v>0</v>
      </c>
      <c r="AT37" s="455">
        <f t="shared" si="40"/>
        <v>0</v>
      </c>
      <c r="AU37" s="455">
        <f t="shared" si="40"/>
        <v>0</v>
      </c>
      <c r="AV37" s="455">
        <f t="shared" si="40"/>
        <v>0</v>
      </c>
      <c r="AW37" s="455">
        <f t="shared" si="40"/>
        <v>0</v>
      </c>
      <c r="AX37" s="455">
        <f t="shared" si="40"/>
        <v>0</v>
      </c>
      <c r="AY37" s="455">
        <f t="shared" si="40"/>
        <v>0</v>
      </c>
      <c r="AZ37" s="455">
        <f t="shared" si="40"/>
        <v>0</v>
      </c>
      <c r="BA37" s="455">
        <f t="shared" si="40"/>
        <v>0</v>
      </c>
      <c r="BB37" s="455">
        <f t="shared" si="40"/>
        <v>0</v>
      </c>
      <c r="BC37" s="455">
        <f t="shared" si="40"/>
        <v>0</v>
      </c>
      <c r="BD37" s="455">
        <f t="shared" si="40"/>
        <v>0</v>
      </c>
      <c r="BE37" s="455">
        <f t="shared" si="40"/>
        <v>0</v>
      </c>
      <c r="BF37" s="455">
        <f t="shared" si="40"/>
        <v>0</v>
      </c>
      <c r="BG37" s="455">
        <f t="shared" si="40"/>
        <v>0</v>
      </c>
      <c r="BH37" s="665"/>
    </row>
    <row r="38" ht="12.75" customHeight="1">
      <c r="A38" s="788"/>
      <c r="B38" s="918" t="s">
        <v>825</v>
      </c>
      <c r="C38" s="855" t="s">
        <v>826</v>
      </c>
      <c r="D38" s="856" t="s">
        <v>171</v>
      </c>
      <c r="E38" s="856" t="s">
        <v>817</v>
      </c>
      <c r="F38" s="939" t="s">
        <v>827</v>
      </c>
      <c r="G38" s="866" t="s">
        <v>232</v>
      </c>
      <c r="H38" s="887" t="s">
        <v>146</v>
      </c>
      <c r="I38" s="857">
        <v>5.0</v>
      </c>
      <c r="J38" s="860"/>
      <c r="K38" s="859">
        <v>103.0</v>
      </c>
      <c r="L38" s="871"/>
      <c r="M38" s="872"/>
      <c r="N38" s="873"/>
      <c r="O38" s="874"/>
      <c r="P38" s="875"/>
      <c r="Q38" s="876"/>
      <c r="R38" s="877"/>
      <c r="S38" s="878"/>
      <c r="T38" s="879"/>
      <c r="U38" s="880"/>
      <c r="V38" s="881"/>
      <c r="W38" s="882"/>
      <c r="X38" s="878"/>
      <c r="Y38" s="883"/>
      <c r="Z38" s="884"/>
      <c r="AA38" s="885"/>
      <c r="AB38" s="857">
        <f t="shared" si="37"/>
        <v>0</v>
      </c>
      <c r="AC38" s="860">
        <f t="shared" si="38"/>
        <v>0</v>
      </c>
      <c r="AD38" s="861">
        <f t="shared" si="34"/>
        <v>0</v>
      </c>
      <c r="AE38" s="845"/>
      <c r="AF38" s="812">
        <v>1.329</v>
      </c>
      <c r="AG38" s="458">
        <f t="shared" si="39"/>
        <v>0</v>
      </c>
      <c r="AH38" s="458"/>
      <c r="AI38" s="813"/>
      <c r="AJ38" s="784"/>
      <c r="AK38" s="784"/>
      <c r="AL38" s="784"/>
      <c r="AM38" s="784"/>
      <c r="AN38" s="784"/>
      <c r="AO38" s="929"/>
      <c r="AP38" s="929"/>
      <c r="AQ38" s="914"/>
      <c r="AR38" s="455">
        <f t="shared" ref="AR38:BG38" si="41">$I38*L38</f>
        <v>0</v>
      </c>
      <c r="AS38" s="455">
        <f t="shared" si="41"/>
        <v>0</v>
      </c>
      <c r="AT38" s="455">
        <f t="shared" si="41"/>
        <v>0</v>
      </c>
      <c r="AU38" s="455">
        <f t="shared" si="41"/>
        <v>0</v>
      </c>
      <c r="AV38" s="455">
        <f t="shared" si="41"/>
        <v>0</v>
      </c>
      <c r="AW38" s="455">
        <f t="shared" si="41"/>
        <v>0</v>
      </c>
      <c r="AX38" s="455">
        <f t="shared" si="41"/>
        <v>0</v>
      </c>
      <c r="AY38" s="455">
        <f t="shared" si="41"/>
        <v>0</v>
      </c>
      <c r="AZ38" s="455">
        <f t="shared" si="41"/>
        <v>0</v>
      </c>
      <c r="BA38" s="455">
        <f t="shared" si="41"/>
        <v>0</v>
      </c>
      <c r="BB38" s="455">
        <f t="shared" si="41"/>
        <v>0</v>
      </c>
      <c r="BC38" s="455">
        <f t="shared" si="41"/>
        <v>0</v>
      </c>
      <c r="BD38" s="455">
        <f t="shared" si="41"/>
        <v>0</v>
      </c>
      <c r="BE38" s="455">
        <f t="shared" si="41"/>
        <v>0</v>
      </c>
      <c r="BF38" s="455">
        <f t="shared" si="41"/>
        <v>0</v>
      </c>
      <c r="BG38" s="455">
        <f t="shared" si="41"/>
        <v>0</v>
      </c>
      <c r="BH38" s="665"/>
    </row>
    <row r="39" ht="12.75" customHeight="1">
      <c r="A39" s="788"/>
      <c r="B39" s="925" t="s">
        <v>828</v>
      </c>
      <c r="C39" s="886" t="s">
        <v>829</v>
      </c>
      <c r="D39" s="864" t="s">
        <v>171</v>
      </c>
      <c r="E39" s="864" t="s">
        <v>817</v>
      </c>
      <c r="F39" s="865" t="s">
        <v>821</v>
      </c>
      <c r="G39" s="887" t="s">
        <v>232</v>
      </c>
      <c r="H39" s="887" t="s">
        <v>146</v>
      </c>
      <c r="I39" s="887">
        <v>7.0</v>
      </c>
      <c r="J39" s="888"/>
      <c r="K39" s="927">
        <v>237.93</v>
      </c>
      <c r="L39" s="871"/>
      <c r="M39" s="872"/>
      <c r="N39" s="873"/>
      <c r="O39" s="874"/>
      <c r="P39" s="875"/>
      <c r="Q39" s="876"/>
      <c r="R39" s="877"/>
      <c r="S39" s="878"/>
      <c r="T39" s="879"/>
      <c r="U39" s="880"/>
      <c r="V39" s="881"/>
      <c r="W39" s="882"/>
      <c r="X39" s="878"/>
      <c r="Y39" s="883"/>
      <c r="Z39" s="884"/>
      <c r="AA39" s="885"/>
      <c r="AB39" s="903">
        <f t="shared" si="37"/>
        <v>0</v>
      </c>
      <c r="AC39" s="904">
        <f t="shared" si="38"/>
        <v>0</v>
      </c>
      <c r="AD39" s="905">
        <f t="shared" si="34"/>
        <v>0</v>
      </c>
      <c r="AE39" s="845"/>
      <c r="AF39" s="812">
        <v>3.483</v>
      </c>
      <c r="AG39" s="458">
        <f t="shared" si="39"/>
        <v>0</v>
      </c>
      <c r="AH39" s="458"/>
      <c r="AI39" s="784"/>
      <c r="AJ39" s="784"/>
      <c r="AK39" s="784"/>
      <c r="AL39" s="784"/>
      <c r="AM39" s="784"/>
      <c r="AN39" s="784"/>
      <c r="AO39" s="929"/>
      <c r="AP39" s="929"/>
      <c r="AQ39" s="914"/>
      <c r="AR39" s="455">
        <f t="shared" ref="AR39:BG39" si="42">$I39*L39</f>
        <v>0</v>
      </c>
      <c r="AS39" s="455">
        <f t="shared" si="42"/>
        <v>0</v>
      </c>
      <c r="AT39" s="455">
        <f t="shared" si="42"/>
        <v>0</v>
      </c>
      <c r="AU39" s="455">
        <f t="shared" si="42"/>
        <v>0</v>
      </c>
      <c r="AV39" s="455">
        <f t="shared" si="42"/>
        <v>0</v>
      </c>
      <c r="AW39" s="455">
        <f t="shared" si="42"/>
        <v>0</v>
      </c>
      <c r="AX39" s="455">
        <f t="shared" si="42"/>
        <v>0</v>
      </c>
      <c r="AY39" s="455">
        <f t="shared" si="42"/>
        <v>0</v>
      </c>
      <c r="AZ39" s="455">
        <f t="shared" si="42"/>
        <v>0</v>
      </c>
      <c r="BA39" s="455">
        <f t="shared" si="42"/>
        <v>0</v>
      </c>
      <c r="BB39" s="455">
        <f t="shared" si="42"/>
        <v>0</v>
      </c>
      <c r="BC39" s="455">
        <f t="shared" si="42"/>
        <v>0</v>
      </c>
      <c r="BD39" s="455">
        <f t="shared" si="42"/>
        <v>0</v>
      </c>
      <c r="BE39" s="455">
        <f t="shared" si="42"/>
        <v>0</v>
      </c>
      <c r="BF39" s="455">
        <f t="shared" si="42"/>
        <v>0</v>
      </c>
      <c r="BG39" s="455">
        <f t="shared" si="42"/>
        <v>0</v>
      </c>
      <c r="BH39" s="665"/>
    </row>
    <row r="40" ht="12.75" customHeight="1">
      <c r="A40" s="788"/>
      <c r="B40" s="918" t="s">
        <v>830</v>
      </c>
      <c r="C40" s="855" t="s">
        <v>831</v>
      </c>
      <c r="D40" s="856" t="s">
        <v>171</v>
      </c>
      <c r="E40" s="856" t="s">
        <v>817</v>
      </c>
      <c r="F40" s="939" t="s">
        <v>832</v>
      </c>
      <c r="G40" s="866" t="s">
        <v>802</v>
      </c>
      <c r="H40" s="887" t="s">
        <v>146</v>
      </c>
      <c r="I40" s="857">
        <v>7.0</v>
      </c>
      <c r="J40" s="860"/>
      <c r="K40" s="859">
        <v>90.64</v>
      </c>
      <c r="L40" s="871"/>
      <c r="M40" s="872"/>
      <c r="N40" s="873"/>
      <c r="O40" s="874"/>
      <c r="P40" s="875"/>
      <c r="Q40" s="876"/>
      <c r="R40" s="877"/>
      <c r="S40" s="878"/>
      <c r="T40" s="879"/>
      <c r="U40" s="880"/>
      <c r="V40" s="881"/>
      <c r="W40" s="882"/>
      <c r="X40" s="878"/>
      <c r="Y40" s="883"/>
      <c r="Z40" s="884"/>
      <c r="AA40" s="885"/>
      <c r="AB40" s="857">
        <f t="shared" si="37"/>
        <v>0</v>
      </c>
      <c r="AC40" s="860">
        <f t="shared" si="38"/>
        <v>0</v>
      </c>
      <c r="AD40" s="861">
        <f t="shared" si="34"/>
        <v>0</v>
      </c>
      <c r="AE40" s="845"/>
      <c r="AF40" s="812">
        <v>1.057</v>
      </c>
      <c r="AG40" s="458">
        <f t="shared" si="39"/>
        <v>0</v>
      </c>
      <c r="AH40" s="458"/>
      <c r="AI40" s="784"/>
      <c r="AJ40" s="784"/>
      <c r="AK40" s="784"/>
      <c r="AL40" s="784"/>
      <c r="AM40" s="784"/>
      <c r="AN40" s="784"/>
      <c r="AO40" s="929"/>
      <c r="AP40" s="929"/>
      <c r="AQ40" s="914"/>
      <c r="AR40" s="455">
        <f t="shared" ref="AR40:BG40" si="43">$I40*L40</f>
        <v>0</v>
      </c>
      <c r="AS40" s="455">
        <f t="shared" si="43"/>
        <v>0</v>
      </c>
      <c r="AT40" s="455">
        <f t="shared" si="43"/>
        <v>0</v>
      </c>
      <c r="AU40" s="455">
        <f t="shared" si="43"/>
        <v>0</v>
      </c>
      <c r="AV40" s="455">
        <f t="shared" si="43"/>
        <v>0</v>
      </c>
      <c r="AW40" s="455">
        <f t="shared" si="43"/>
        <v>0</v>
      </c>
      <c r="AX40" s="455">
        <f t="shared" si="43"/>
        <v>0</v>
      </c>
      <c r="AY40" s="455">
        <f t="shared" si="43"/>
        <v>0</v>
      </c>
      <c r="AZ40" s="455">
        <f t="shared" si="43"/>
        <v>0</v>
      </c>
      <c r="BA40" s="455">
        <f t="shared" si="43"/>
        <v>0</v>
      </c>
      <c r="BB40" s="455">
        <f t="shared" si="43"/>
        <v>0</v>
      </c>
      <c r="BC40" s="455">
        <f t="shared" si="43"/>
        <v>0</v>
      </c>
      <c r="BD40" s="455">
        <f t="shared" si="43"/>
        <v>0</v>
      </c>
      <c r="BE40" s="455">
        <f t="shared" si="43"/>
        <v>0</v>
      </c>
      <c r="BF40" s="455">
        <f t="shared" si="43"/>
        <v>0</v>
      </c>
      <c r="BG40" s="455">
        <f t="shared" si="43"/>
        <v>0</v>
      </c>
      <c r="BH40" s="665"/>
    </row>
    <row r="41" ht="12.75" customHeight="1">
      <c r="A41" s="788"/>
      <c r="B41" s="925" t="s">
        <v>833</v>
      </c>
      <c r="C41" s="886" t="s">
        <v>834</v>
      </c>
      <c r="D41" s="864" t="s">
        <v>171</v>
      </c>
      <c r="E41" s="864" t="s">
        <v>817</v>
      </c>
      <c r="F41" s="865" t="s">
        <v>835</v>
      </c>
      <c r="G41" s="887" t="s">
        <v>802</v>
      </c>
      <c r="H41" s="887" t="s">
        <v>146</v>
      </c>
      <c r="I41" s="887">
        <v>6.0</v>
      </c>
      <c r="J41" s="888"/>
      <c r="K41" s="927">
        <v>63.86</v>
      </c>
      <c r="L41" s="767"/>
      <c r="M41" s="768"/>
      <c r="N41" s="769"/>
      <c r="O41" s="770"/>
      <c r="P41" s="771"/>
      <c r="Q41" s="772"/>
      <c r="R41" s="773"/>
      <c r="S41" s="662"/>
      <c r="T41" s="775"/>
      <c r="U41" s="776"/>
      <c r="V41" s="777"/>
      <c r="W41" s="778"/>
      <c r="X41" s="662"/>
      <c r="Y41" s="780"/>
      <c r="Z41" s="781"/>
      <c r="AA41" s="782"/>
      <c r="AB41" s="903">
        <f t="shared" si="37"/>
        <v>0</v>
      </c>
      <c r="AC41" s="904">
        <f t="shared" si="38"/>
        <v>0</v>
      </c>
      <c r="AD41" s="905">
        <f t="shared" si="34"/>
        <v>0</v>
      </c>
      <c r="AE41" s="845"/>
      <c r="AF41" s="812">
        <v>0.651</v>
      </c>
      <c r="AG41" s="458">
        <f t="shared" si="39"/>
        <v>0</v>
      </c>
      <c r="AH41" s="458"/>
      <c r="AI41" s="784"/>
      <c r="AJ41" s="784"/>
      <c r="AK41" s="784"/>
      <c r="AL41" s="784"/>
      <c r="AM41" s="784"/>
      <c r="AN41" s="784"/>
      <c r="AO41" s="929"/>
      <c r="AP41" s="929"/>
      <c r="AQ41" s="914"/>
      <c r="AR41" s="455">
        <f t="shared" ref="AR41:BG41" si="44">$I41*L41</f>
        <v>0</v>
      </c>
      <c r="AS41" s="455">
        <f t="shared" si="44"/>
        <v>0</v>
      </c>
      <c r="AT41" s="455">
        <f t="shared" si="44"/>
        <v>0</v>
      </c>
      <c r="AU41" s="455">
        <f t="shared" si="44"/>
        <v>0</v>
      </c>
      <c r="AV41" s="455">
        <f t="shared" si="44"/>
        <v>0</v>
      </c>
      <c r="AW41" s="455">
        <f t="shared" si="44"/>
        <v>0</v>
      </c>
      <c r="AX41" s="455">
        <f t="shared" si="44"/>
        <v>0</v>
      </c>
      <c r="AY41" s="455">
        <f t="shared" si="44"/>
        <v>0</v>
      </c>
      <c r="AZ41" s="455">
        <f t="shared" si="44"/>
        <v>0</v>
      </c>
      <c r="BA41" s="455">
        <f t="shared" si="44"/>
        <v>0</v>
      </c>
      <c r="BB41" s="455">
        <f t="shared" si="44"/>
        <v>0</v>
      </c>
      <c r="BC41" s="455">
        <f t="shared" si="44"/>
        <v>0</v>
      </c>
      <c r="BD41" s="455">
        <f t="shared" si="44"/>
        <v>0</v>
      </c>
      <c r="BE41" s="455">
        <f t="shared" si="44"/>
        <v>0</v>
      </c>
      <c r="BF41" s="455">
        <f t="shared" si="44"/>
        <v>0</v>
      </c>
      <c r="BG41" s="455">
        <f t="shared" si="44"/>
        <v>0</v>
      </c>
      <c r="BH41" s="665"/>
    </row>
    <row r="42" ht="17.25" customHeight="1">
      <c r="A42" s="827"/>
      <c r="B42" s="828"/>
      <c r="C42" s="828"/>
      <c r="D42" s="828"/>
      <c r="E42" s="941"/>
      <c r="F42" s="942"/>
      <c r="G42" s="942"/>
      <c r="H42" s="942"/>
      <c r="I42" s="942"/>
      <c r="J42" s="942"/>
      <c r="K42" s="943"/>
      <c r="L42" s="662"/>
      <c r="M42" s="662"/>
      <c r="N42" s="663"/>
      <c r="O42" s="663"/>
      <c r="P42" s="662"/>
      <c r="Q42" s="662"/>
      <c r="R42" s="664"/>
      <c r="S42" s="662"/>
      <c r="T42" s="664"/>
      <c r="U42" s="665"/>
      <c r="V42" s="664"/>
      <c r="W42" s="662"/>
      <c r="X42" s="662"/>
      <c r="Y42" s="662"/>
      <c r="Z42" s="662"/>
      <c r="AA42" s="662"/>
      <c r="AB42" s="662"/>
      <c r="AC42" s="662"/>
      <c r="AD42" s="832"/>
      <c r="AE42" s="833"/>
      <c r="AF42" s="910"/>
      <c r="AG42" s="753"/>
      <c r="AH42" s="753"/>
      <c r="AI42" s="834"/>
      <c r="AJ42" s="834"/>
      <c r="AK42" s="834"/>
      <c r="AL42" s="834"/>
      <c r="AM42" s="834"/>
      <c r="AN42" s="834"/>
      <c r="AO42" s="834"/>
      <c r="AP42" s="834"/>
      <c r="AQ42" s="834"/>
      <c r="AR42" s="665"/>
      <c r="AS42" s="665"/>
      <c r="AT42" s="665"/>
      <c r="AU42" s="665"/>
      <c r="AV42" s="665"/>
      <c r="AW42" s="665"/>
      <c r="AX42" s="665"/>
      <c r="AY42" s="665"/>
      <c r="AZ42" s="665"/>
      <c r="BA42" s="665"/>
      <c r="BB42" s="665"/>
      <c r="BC42" s="665"/>
      <c r="BD42" s="665"/>
      <c r="BE42" s="665"/>
      <c r="BF42" s="455"/>
      <c r="BG42" s="455"/>
      <c r="BH42" s="665"/>
    </row>
    <row r="43" ht="24.0" customHeight="1">
      <c r="A43" s="827"/>
      <c r="B43" s="828"/>
      <c r="C43" s="828"/>
      <c r="D43" s="828"/>
      <c r="E43" s="941" t="s">
        <v>836</v>
      </c>
      <c r="F43" s="942"/>
      <c r="G43" s="942"/>
      <c r="H43" s="942"/>
      <c r="I43" s="946" t="s">
        <v>173</v>
      </c>
      <c r="J43" s="298"/>
      <c r="K43" s="299"/>
      <c r="L43" s="767" t="s">
        <v>133</v>
      </c>
      <c r="M43" s="795" t="s">
        <v>134</v>
      </c>
      <c r="N43" s="796" t="s">
        <v>774</v>
      </c>
      <c r="O43" s="797" t="s">
        <v>775</v>
      </c>
      <c r="P43" s="798" t="s">
        <v>135</v>
      </c>
      <c r="Q43" s="799" t="s">
        <v>136</v>
      </c>
      <c r="R43" s="800" t="s">
        <v>137</v>
      </c>
      <c r="S43" s="662"/>
      <c r="T43" s="802" t="s">
        <v>40</v>
      </c>
      <c r="U43" s="803" t="s">
        <v>72</v>
      </c>
      <c r="V43" s="804" t="s">
        <v>73</v>
      </c>
      <c r="W43" s="805" t="s">
        <v>138</v>
      </c>
      <c r="X43" s="662" t="s">
        <v>75</v>
      </c>
      <c r="Y43" s="807" t="s">
        <v>43</v>
      </c>
      <c r="Z43" s="808" t="s">
        <v>77</v>
      </c>
      <c r="AA43" s="809" t="s">
        <v>32</v>
      </c>
      <c r="AB43" s="662"/>
      <c r="AC43" s="662"/>
      <c r="AD43" s="832"/>
      <c r="AE43" s="833" t="s">
        <v>779</v>
      </c>
      <c r="AF43" s="910"/>
      <c r="AG43" s="753"/>
      <c r="AH43" s="753"/>
      <c r="AI43" s="944"/>
      <c r="AJ43" s="944"/>
      <c r="AK43" s="944"/>
      <c r="AL43" s="944"/>
      <c r="AM43" s="944"/>
      <c r="AN43" s="944"/>
      <c r="AO43" s="945"/>
      <c r="AP43" s="945"/>
      <c r="AQ43" s="834"/>
      <c r="AR43" s="665"/>
      <c r="AS43" s="665"/>
      <c r="AT43" s="665"/>
      <c r="AU43" s="665"/>
      <c r="AV43" s="665"/>
      <c r="AW43" s="665"/>
      <c r="AX43" s="665"/>
      <c r="AY43" s="665"/>
      <c r="AZ43" s="665"/>
      <c r="BA43" s="665"/>
      <c r="BB43" s="665"/>
      <c r="BC43" s="665"/>
      <c r="BD43" s="665"/>
      <c r="BE43" s="665"/>
      <c r="BF43" s="455"/>
      <c r="BG43" s="455"/>
      <c r="BH43" s="665"/>
    </row>
    <row r="44" ht="23.25" customHeight="1">
      <c r="A44" s="827"/>
      <c r="B44" s="764" t="s">
        <v>120</v>
      </c>
      <c r="C44" s="764" t="s">
        <v>121</v>
      </c>
      <c r="D44" s="790" t="s">
        <v>763</v>
      </c>
      <c r="E44" s="790" t="s">
        <v>123</v>
      </c>
      <c r="F44" s="790" t="s">
        <v>764</v>
      </c>
      <c r="G44" s="791" t="s">
        <v>765</v>
      </c>
      <c r="H44" s="791" t="s">
        <v>766</v>
      </c>
      <c r="I44" s="791" t="s">
        <v>124</v>
      </c>
      <c r="J44" s="791" t="s">
        <v>219</v>
      </c>
      <c r="K44" s="792" t="s">
        <v>127</v>
      </c>
      <c r="L44" s="836" t="s">
        <v>780</v>
      </c>
      <c r="M44" s="837" t="s">
        <v>46</v>
      </c>
      <c r="N44" s="796" t="s">
        <v>82</v>
      </c>
      <c r="O44" s="797" t="s">
        <v>49</v>
      </c>
      <c r="P44" s="838" t="s">
        <v>51</v>
      </c>
      <c r="Q44" s="839" t="s">
        <v>781</v>
      </c>
      <c r="R44" s="840" t="s">
        <v>53</v>
      </c>
      <c r="S44" s="662"/>
      <c r="T44" s="802" t="s">
        <v>55</v>
      </c>
      <c r="U44" s="820" t="s">
        <v>139</v>
      </c>
      <c r="V44" s="841" t="s">
        <v>56</v>
      </c>
      <c r="W44" s="842" t="s">
        <v>140</v>
      </c>
      <c r="X44" s="843">
        <v>45184.0</v>
      </c>
      <c r="Y44" s="844" t="s">
        <v>58</v>
      </c>
      <c r="Z44" s="808" t="s">
        <v>782</v>
      </c>
      <c r="AA44" s="809" t="s">
        <v>47</v>
      </c>
      <c r="AB44" s="662"/>
      <c r="AC44" s="662"/>
      <c r="AD44" s="832"/>
      <c r="AE44" s="845"/>
      <c r="AF44" s="910"/>
      <c r="AG44" s="753"/>
      <c r="AH44" s="753"/>
      <c r="AI44" s="911"/>
      <c r="AJ44" s="911"/>
      <c r="AK44" s="911"/>
      <c r="AL44" s="911"/>
      <c r="AM44" s="911"/>
      <c r="AN44" s="911"/>
      <c r="AO44" s="912"/>
      <c r="AP44" s="912"/>
      <c r="AQ44" s="834"/>
      <c r="AR44" s="665"/>
      <c r="AS44" s="665"/>
      <c r="AT44" s="665"/>
      <c r="AU44" s="665"/>
      <c r="AV44" s="665"/>
      <c r="AW44" s="665"/>
      <c r="AX44" s="665"/>
      <c r="AY44" s="665"/>
      <c r="AZ44" s="665"/>
      <c r="BA44" s="665"/>
      <c r="BB44" s="665"/>
      <c r="BC44" s="665"/>
      <c r="BD44" s="665"/>
      <c r="BE44" s="665"/>
      <c r="BF44" s="455"/>
      <c r="BG44" s="455"/>
      <c r="BH44" s="665"/>
    </row>
    <row r="45" ht="1.5" customHeight="1">
      <c r="A45" s="827"/>
      <c r="B45" s="764"/>
      <c r="C45" s="764"/>
      <c r="D45" s="758"/>
      <c r="E45" s="846"/>
      <c r="F45" s="758"/>
      <c r="G45" s="662"/>
      <c r="H45" s="662"/>
      <c r="I45" s="662"/>
      <c r="J45" s="847"/>
      <c r="K45" s="917"/>
      <c r="L45" s="662"/>
      <c r="M45" s="662"/>
      <c r="N45" s="662"/>
      <c r="O45" s="662"/>
      <c r="P45" s="662"/>
      <c r="Q45" s="662"/>
      <c r="R45" s="665"/>
      <c r="S45" s="662"/>
      <c r="T45" s="665"/>
      <c r="U45" s="665"/>
      <c r="V45" s="664"/>
      <c r="W45" s="662"/>
      <c r="X45" s="662"/>
      <c r="Y45" s="662"/>
      <c r="Z45" s="662"/>
      <c r="AA45" s="662"/>
      <c r="AB45" s="662"/>
      <c r="AC45" s="662"/>
      <c r="AD45" s="832"/>
      <c r="AE45" s="845"/>
      <c r="AF45" s="753"/>
      <c r="AG45" s="458"/>
      <c r="AH45" s="753"/>
      <c r="AI45" s="911"/>
      <c r="AJ45" s="911"/>
      <c r="AK45" s="911"/>
      <c r="AL45" s="911"/>
      <c r="AM45" s="911"/>
      <c r="AN45" s="911"/>
      <c r="AO45" s="912"/>
      <c r="AP45" s="912"/>
      <c r="AQ45" s="834"/>
      <c r="AR45" s="455"/>
      <c r="AS45" s="455"/>
      <c r="AT45" s="455"/>
      <c r="AU45" s="455"/>
      <c r="AV45" s="455"/>
      <c r="AW45" s="455"/>
      <c r="AX45" s="455"/>
      <c r="AY45" s="455"/>
      <c r="AZ45" s="455"/>
      <c r="BA45" s="455"/>
      <c r="BB45" s="455"/>
      <c r="BC45" s="455"/>
      <c r="BD45" s="455"/>
      <c r="BE45" s="455"/>
      <c r="BF45" s="455"/>
      <c r="BG45" s="455"/>
      <c r="BH45" s="665"/>
    </row>
    <row r="46" ht="12.75" customHeight="1">
      <c r="A46" s="788"/>
      <c r="B46" s="918"/>
      <c r="C46" s="855"/>
      <c r="D46" s="856" t="s">
        <v>171</v>
      </c>
      <c r="E46" s="856" t="s">
        <v>837</v>
      </c>
      <c r="F46" s="856" t="s">
        <v>838</v>
      </c>
      <c r="G46" s="857"/>
      <c r="H46" s="857" t="s">
        <v>146</v>
      </c>
      <c r="I46" s="857">
        <v>31.0</v>
      </c>
      <c r="J46" s="858"/>
      <c r="K46" s="859">
        <v>1050.91</v>
      </c>
      <c r="L46" s="767"/>
      <c r="M46" s="768"/>
      <c r="N46" s="769"/>
      <c r="O46" s="770"/>
      <c r="P46" s="771"/>
      <c r="Q46" s="772"/>
      <c r="R46" s="947"/>
      <c r="S46" s="662"/>
      <c r="T46" s="775"/>
      <c r="U46" s="776"/>
      <c r="V46" s="777"/>
      <c r="W46" s="778"/>
      <c r="X46" s="662"/>
      <c r="Y46" s="780"/>
      <c r="Z46" s="781"/>
      <c r="AA46" s="782"/>
      <c r="AB46" s="857">
        <f>SUM(L46:AA46)</f>
        <v>0</v>
      </c>
      <c r="AC46" s="860">
        <f>AB46*I46</f>
        <v>0</v>
      </c>
      <c r="AD46" s="861">
        <f>AB46*K46</f>
        <v>0</v>
      </c>
      <c r="AE46" s="845"/>
      <c r="AF46" s="812">
        <v>21.45</v>
      </c>
      <c r="AG46" s="458">
        <f>AF46*AB46</f>
        <v>0</v>
      </c>
      <c r="AH46" s="458"/>
      <c r="AI46" s="948"/>
      <c r="AJ46" s="948"/>
      <c r="AK46" s="948"/>
      <c r="AL46" s="948"/>
      <c r="AM46" s="948"/>
      <c r="AN46" s="948"/>
      <c r="AO46" s="949"/>
      <c r="AP46" s="949"/>
      <c r="AQ46" s="914"/>
      <c r="AR46" s="455">
        <f t="shared" ref="AR46:BG46" si="45">$I46*L46</f>
        <v>0</v>
      </c>
      <c r="AS46" s="455">
        <f t="shared" si="45"/>
        <v>0</v>
      </c>
      <c r="AT46" s="455">
        <f t="shared" si="45"/>
        <v>0</v>
      </c>
      <c r="AU46" s="455">
        <f t="shared" si="45"/>
        <v>0</v>
      </c>
      <c r="AV46" s="455">
        <f t="shared" si="45"/>
        <v>0</v>
      </c>
      <c r="AW46" s="455">
        <f t="shared" si="45"/>
        <v>0</v>
      </c>
      <c r="AX46" s="455">
        <f t="shared" si="45"/>
        <v>0</v>
      </c>
      <c r="AY46" s="455">
        <f t="shared" si="45"/>
        <v>0</v>
      </c>
      <c r="AZ46" s="455">
        <f t="shared" si="45"/>
        <v>0</v>
      </c>
      <c r="BA46" s="455">
        <f t="shared" si="45"/>
        <v>0</v>
      </c>
      <c r="BB46" s="455">
        <f t="shared" si="45"/>
        <v>0</v>
      </c>
      <c r="BC46" s="455">
        <f t="shared" si="45"/>
        <v>0</v>
      </c>
      <c r="BD46" s="455">
        <f t="shared" si="45"/>
        <v>0</v>
      </c>
      <c r="BE46" s="455">
        <f t="shared" si="45"/>
        <v>0</v>
      </c>
      <c r="BF46" s="455">
        <f t="shared" si="45"/>
        <v>0</v>
      </c>
      <c r="BG46" s="455">
        <f t="shared" si="45"/>
        <v>0</v>
      </c>
      <c r="BH46" s="665"/>
    </row>
    <row r="47" ht="1.5" customHeight="1">
      <c r="A47" s="827"/>
      <c r="B47" s="764"/>
      <c r="C47" s="764"/>
      <c r="D47" s="758"/>
      <c r="E47" s="846"/>
      <c r="F47" s="758"/>
      <c r="G47" s="662"/>
      <c r="H47" s="662"/>
      <c r="I47" s="662"/>
      <c r="J47" s="847"/>
      <c r="K47" s="917"/>
      <c r="L47" s="662"/>
      <c r="M47" s="662"/>
      <c r="N47" s="662"/>
      <c r="O47" s="662"/>
      <c r="P47" s="662"/>
      <c r="Q47" s="662"/>
      <c r="R47" s="665"/>
      <c r="S47" s="662"/>
      <c r="T47" s="665"/>
      <c r="U47" s="665"/>
      <c r="V47" s="664"/>
      <c r="W47" s="662"/>
      <c r="X47" s="662"/>
      <c r="Y47" s="662"/>
      <c r="Z47" s="662"/>
      <c r="AA47" s="662"/>
      <c r="AB47" s="662"/>
      <c r="AC47" s="662"/>
      <c r="AD47" s="832"/>
      <c r="AE47" s="845"/>
      <c r="AF47" s="753"/>
      <c r="AG47" s="458"/>
      <c r="AH47" s="753"/>
      <c r="AI47" s="834"/>
      <c r="AJ47" s="834"/>
      <c r="AK47" s="834"/>
      <c r="AL47" s="834"/>
      <c r="AM47" s="834"/>
      <c r="AN47" s="834"/>
      <c r="AO47" s="834"/>
      <c r="AP47" s="834"/>
      <c r="AQ47" s="834"/>
      <c r="AR47" s="455"/>
      <c r="AS47" s="455"/>
      <c r="AT47" s="455"/>
      <c r="AU47" s="455"/>
      <c r="AV47" s="455"/>
      <c r="AW47" s="455"/>
      <c r="AX47" s="455"/>
      <c r="AY47" s="455"/>
      <c r="AZ47" s="455"/>
      <c r="BA47" s="455"/>
      <c r="BB47" s="455"/>
      <c r="BC47" s="455"/>
      <c r="BD47" s="455"/>
      <c r="BE47" s="455"/>
      <c r="BF47" s="455"/>
      <c r="BG47" s="455"/>
      <c r="BH47" s="665"/>
    </row>
    <row r="48" ht="12.75" customHeight="1">
      <c r="A48" s="788"/>
      <c r="B48" s="925" t="s">
        <v>839</v>
      </c>
      <c r="C48" s="886" t="s">
        <v>840</v>
      </c>
      <c r="D48" s="864" t="s">
        <v>171</v>
      </c>
      <c r="E48" s="864" t="s">
        <v>837</v>
      </c>
      <c r="F48" s="950" t="s">
        <v>841</v>
      </c>
      <c r="G48" s="887" t="s">
        <v>278</v>
      </c>
      <c r="H48" s="887" t="s">
        <v>146</v>
      </c>
      <c r="I48" s="887">
        <v>1.0</v>
      </c>
      <c r="J48" s="888"/>
      <c r="K48" s="889">
        <v>94.76</v>
      </c>
      <c r="L48" s="951"/>
      <c r="M48" s="768"/>
      <c r="N48" s="769"/>
      <c r="O48" s="952"/>
      <c r="P48" s="953"/>
      <c r="Q48" s="954"/>
      <c r="R48" s="955"/>
      <c r="S48" s="662"/>
      <c r="T48" s="956"/>
      <c r="U48" s="957"/>
      <c r="V48" s="958"/>
      <c r="W48" s="959"/>
      <c r="X48" s="662"/>
      <c r="Y48" s="960"/>
      <c r="Z48" s="961"/>
      <c r="AA48" s="962"/>
      <c r="AB48" s="903">
        <f t="shared" ref="AB48:AB60" si="47">SUM(L48:AA48)</f>
        <v>0</v>
      </c>
      <c r="AC48" s="904">
        <f t="shared" ref="AC48:AC60" si="48">AB48*I48</f>
        <v>0</v>
      </c>
      <c r="AD48" s="905">
        <f t="shared" ref="AD48:AD60" si="49">AB48*K48</f>
        <v>0</v>
      </c>
      <c r="AE48" s="845"/>
      <c r="AF48" s="458">
        <v>0.948</v>
      </c>
      <c r="AG48" s="458">
        <f t="shared" ref="AG48:AG60" si="50">AF48*AB48</f>
        <v>0</v>
      </c>
      <c r="AH48" s="458"/>
      <c r="AI48" s="963"/>
      <c r="AJ48" s="937"/>
      <c r="AK48" s="937"/>
      <c r="AL48" s="937"/>
      <c r="AM48" s="937"/>
      <c r="AN48" s="937"/>
      <c r="AO48" s="938"/>
      <c r="AP48" s="938"/>
      <c r="AQ48" s="914"/>
      <c r="AR48" s="455">
        <f t="shared" ref="AR48:BG48" si="46">$I48*L48</f>
        <v>0</v>
      </c>
      <c r="AS48" s="455">
        <f t="shared" si="46"/>
        <v>0</v>
      </c>
      <c r="AT48" s="455">
        <f t="shared" si="46"/>
        <v>0</v>
      </c>
      <c r="AU48" s="455">
        <f t="shared" si="46"/>
        <v>0</v>
      </c>
      <c r="AV48" s="455">
        <f t="shared" si="46"/>
        <v>0</v>
      </c>
      <c r="AW48" s="455">
        <f t="shared" si="46"/>
        <v>0</v>
      </c>
      <c r="AX48" s="455">
        <f t="shared" si="46"/>
        <v>0</v>
      </c>
      <c r="AY48" s="455">
        <f t="shared" si="46"/>
        <v>0</v>
      </c>
      <c r="AZ48" s="455">
        <f t="shared" si="46"/>
        <v>0</v>
      </c>
      <c r="BA48" s="455">
        <f t="shared" si="46"/>
        <v>0</v>
      </c>
      <c r="BB48" s="455">
        <f t="shared" si="46"/>
        <v>0</v>
      </c>
      <c r="BC48" s="455">
        <f t="shared" si="46"/>
        <v>0</v>
      </c>
      <c r="BD48" s="455">
        <f t="shared" si="46"/>
        <v>0</v>
      </c>
      <c r="BE48" s="455">
        <f t="shared" si="46"/>
        <v>0</v>
      </c>
      <c r="BF48" s="455">
        <f t="shared" si="46"/>
        <v>0</v>
      </c>
      <c r="BG48" s="455">
        <f t="shared" si="46"/>
        <v>0</v>
      </c>
      <c r="BH48" s="665"/>
    </row>
    <row r="49" ht="12.75" customHeight="1">
      <c r="A49" s="788"/>
      <c r="B49" s="918" t="s">
        <v>842</v>
      </c>
      <c r="C49" s="855" t="s">
        <v>843</v>
      </c>
      <c r="D49" s="856" t="s">
        <v>171</v>
      </c>
      <c r="E49" s="856" t="s">
        <v>837</v>
      </c>
      <c r="F49" s="939" t="s">
        <v>844</v>
      </c>
      <c r="G49" s="887" t="s">
        <v>278</v>
      </c>
      <c r="H49" s="887" t="s">
        <v>146</v>
      </c>
      <c r="I49" s="857">
        <v>1.0</v>
      </c>
      <c r="J49" s="860"/>
      <c r="K49" s="870">
        <v>70.04</v>
      </c>
      <c r="L49" s="767"/>
      <c r="M49" s="768"/>
      <c r="N49" s="769"/>
      <c r="O49" s="770"/>
      <c r="P49" s="771"/>
      <c r="Q49" s="772"/>
      <c r="R49" s="947"/>
      <c r="S49" s="662"/>
      <c r="T49" s="775"/>
      <c r="U49" s="776"/>
      <c r="V49" s="777"/>
      <c r="W49" s="778"/>
      <c r="X49" s="662"/>
      <c r="Y49" s="780"/>
      <c r="Z49" s="781"/>
      <c r="AA49" s="782"/>
      <c r="AB49" s="857">
        <f t="shared" si="47"/>
        <v>0</v>
      </c>
      <c r="AC49" s="860">
        <f t="shared" si="48"/>
        <v>0</v>
      </c>
      <c r="AD49" s="861">
        <f t="shared" si="49"/>
        <v>0</v>
      </c>
      <c r="AE49" s="845"/>
      <c r="AF49" s="458">
        <v>2.775</v>
      </c>
      <c r="AG49" s="458">
        <f t="shared" si="50"/>
        <v>0</v>
      </c>
      <c r="AH49" s="458"/>
      <c r="AI49" s="813"/>
      <c r="AJ49" s="784"/>
      <c r="AK49" s="784"/>
      <c r="AL49" s="784"/>
      <c r="AM49" s="784"/>
      <c r="AN49" s="813"/>
      <c r="AO49" s="929"/>
      <c r="AP49" s="929"/>
      <c r="AQ49" s="914"/>
      <c r="AR49" s="455">
        <f t="shared" ref="AR49:BG49" si="51">$I49*L49</f>
        <v>0</v>
      </c>
      <c r="AS49" s="455">
        <f t="shared" si="51"/>
        <v>0</v>
      </c>
      <c r="AT49" s="455">
        <f t="shared" si="51"/>
        <v>0</v>
      </c>
      <c r="AU49" s="455">
        <f t="shared" si="51"/>
        <v>0</v>
      </c>
      <c r="AV49" s="455">
        <f t="shared" si="51"/>
        <v>0</v>
      </c>
      <c r="AW49" s="455">
        <f t="shared" si="51"/>
        <v>0</v>
      </c>
      <c r="AX49" s="455">
        <f t="shared" si="51"/>
        <v>0</v>
      </c>
      <c r="AY49" s="455">
        <f t="shared" si="51"/>
        <v>0</v>
      </c>
      <c r="AZ49" s="455">
        <f t="shared" si="51"/>
        <v>0</v>
      </c>
      <c r="BA49" s="455">
        <f t="shared" si="51"/>
        <v>0</v>
      </c>
      <c r="BB49" s="455">
        <f t="shared" si="51"/>
        <v>0</v>
      </c>
      <c r="BC49" s="455">
        <f t="shared" si="51"/>
        <v>0</v>
      </c>
      <c r="BD49" s="455">
        <f t="shared" si="51"/>
        <v>0</v>
      </c>
      <c r="BE49" s="455">
        <f t="shared" si="51"/>
        <v>0</v>
      </c>
      <c r="BF49" s="455">
        <f t="shared" si="51"/>
        <v>0</v>
      </c>
      <c r="BG49" s="455">
        <f t="shared" si="51"/>
        <v>0</v>
      </c>
      <c r="BH49" s="665"/>
    </row>
    <row r="50" ht="12.75" customHeight="1">
      <c r="A50" s="788"/>
      <c r="B50" s="925" t="s">
        <v>845</v>
      </c>
      <c r="C50" s="886" t="s">
        <v>846</v>
      </c>
      <c r="D50" s="864" t="s">
        <v>171</v>
      </c>
      <c r="E50" s="864" t="s">
        <v>837</v>
      </c>
      <c r="F50" s="865" t="s">
        <v>847</v>
      </c>
      <c r="G50" s="887" t="s">
        <v>278</v>
      </c>
      <c r="H50" s="887" t="s">
        <v>146</v>
      </c>
      <c r="I50" s="887">
        <v>1.0</v>
      </c>
      <c r="J50" s="888"/>
      <c r="K50" s="889">
        <v>85.49</v>
      </c>
      <c r="L50" s="890"/>
      <c r="M50" s="768"/>
      <c r="N50" s="769"/>
      <c r="O50" s="892"/>
      <c r="P50" s="893"/>
      <c r="Q50" s="894"/>
      <c r="R50" s="964"/>
      <c r="S50" s="662"/>
      <c r="T50" s="896"/>
      <c r="U50" s="897"/>
      <c r="V50" s="898"/>
      <c r="W50" s="899"/>
      <c r="X50" s="662"/>
      <c r="Y50" s="900"/>
      <c r="Z50" s="901"/>
      <c r="AA50" s="902"/>
      <c r="AB50" s="903">
        <f t="shared" si="47"/>
        <v>0</v>
      </c>
      <c r="AC50" s="904">
        <f t="shared" si="48"/>
        <v>0</v>
      </c>
      <c r="AD50" s="905">
        <f t="shared" si="49"/>
        <v>0</v>
      </c>
      <c r="AE50" s="845"/>
      <c r="AF50" s="458">
        <v>3.261</v>
      </c>
      <c r="AG50" s="458">
        <f t="shared" si="50"/>
        <v>0</v>
      </c>
      <c r="AH50" s="458"/>
      <c r="AI50" s="813"/>
      <c r="AJ50" s="784"/>
      <c r="AK50" s="784"/>
      <c r="AL50" s="784"/>
      <c r="AM50" s="784"/>
      <c r="AN50" s="784"/>
      <c r="AO50" s="929"/>
      <c r="AP50" s="929"/>
      <c r="AQ50" s="914"/>
      <c r="AR50" s="455">
        <f t="shared" ref="AR50:BG50" si="52">$I50*L50</f>
        <v>0</v>
      </c>
      <c r="AS50" s="455">
        <f t="shared" si="52"/>
        <v>0</v>
      </c>
      <c r="AT50" s="455">
        <f t="shared" si="52"/>
        <v>0</v>
      </c>
      <c r="AU50" s="455">
        <f t="shared" si="52"/>
        <v>0</v>
      </c>
      <c r="AV50" s="455">
        <f t="shared" si="52"/>
        <v>0</v>
      </c>
      <c r="AW50" s="455">
        <f t="shared" si="52"/>
        <v>0</v>
      </c>
      <c r="AX50" s="455">
        <f t="shared" si="52"/>
        <v>0</v>
      </c>
      <c r="AY50" s="455">
        <f t="shared" si="52"/>
        <v>0</v>
      </c>
      <c r="AZ50" s="455">
        <f t="shared" si="52"/>
        <v>0</v>
      </c>
      <c r="BA50" s="455">
        <f t="shared" si="52"/>
        <v>0</v>
      </c>
      <c r="BB50" s="455">
        <f t="shared" si="52"/>
        <v>0</v>
      </c>
      <c r="BC50" s="455">
        <f t="shared" si="52"/>
        <v>0</v>
      </c>
      <c r="BD50" s="455">
        <f t="shared" si="52"/>
        <v>0</v>
      </c>
      <c r="BE50" s="455">
        <f t="shared" si="52"/>
        <v>0</v>
      </c>
      <c r="BF50" s="455">
        <f t="shared" si="52"/>
        <v>0</v>
      </c>
      <c r="BG50" s="455">
        <f t="shared" si="52"/>
        <v>0</v>
      </c>
      <c r="BH50" s="665"/>
    </row>
    <row r="51" ht="12.75" customHeight="1">
      <c r="A51" s="788"/>
      <c r="B51" s="918" t="s">
        <v>848</v>
      </c>
      <c r="C51" s="855" t="s">
        <v>849</v>
      </c>
      <c r="D51" s="856" t="s">
        <v>171</v>
      </c>
      <c r="E51" s="856" t="s">
        <v>837</v>
      </c>
      <c r="F51" s="939" t="s">
        <v>850</v>
      </c>
      <c r="G51" s="887" t="s">
        <v>278</v>
      </c>
      <c r="H51" s="887" t="s">
        <v>146</v>
      </c>
      <c r="I51" s="857">
        <v>1.0</v>
      </c>
      <c r="J51" s="860"/>
      <c r="K51" s="870">
        <v>76.22</v>
      </c>
      <c r="L51" s="767"/>
      <c r="M51" s="768"/>
      <c r="N51" s="769"/>
      <c r="O51" s="770"/>
      <c r="P51" s="771"/>
      <c r="Q51" s="772"/>
      <c r="R51" s="947"/>
      <c r="S51" s="662"/>
      <c r="T51" s="775"/>
      <c r="U51" s="776"/>
      <c r="V51" s="777"/>
      <c r="W51" s="778"/>
      <c r="X51" s="662"/>
      <c r="Y51" s="780"/>
      <c r="Z51" s="781"/>
      <c r="AA51" s="782"/>
      <c r="AB51" s="857">
        <f t="shared" si="47"/>
        <v>0</v>
      </c>
      <c r="AC51" s="860">
        <f t="shared" si="48"/>
        <v>0</v>
      </c>
      <c r="AD51" s="861">
        <f t="shared" si="49"/>
        <v>0</v>
      </c>
      <c r="AE51" s="845"/>
      <c r="AF51" s="458">
        <v>2.28</v>
      </c>
      <c r="AG51" s="458">
        <f t="shared" si="50"/>
        <v>0</v>
      </c>
      <c r="AH51" s="458"/>
      <c r="AI51" s="784"/>
      <c r="AJ51" s="784"/>
      <c r="AK51" s="784"/>
      <c r="AL51" s="784"/>
      <c r="AM51" s="784"/>
      <c r="AN51" s="784"/>
      <c r="AO51" s="929"/>
      <c r="AP51" s="929"/>
      <c r="AQ51" s="914"/>
      <c r="AR51" s="455">
        <f t="shared" ref="AR51:BG51" si="53">$I51*L51</f>
        <v>0</v>
      </c>
      <c r="AS51" s="455">
        <f t="shared" si="53"/>
        <v>0</v>
      </c>
      <c r="AT51" s="455">
        <f t="shared" si="53"/>
        <v>0</v>
      </c>
      <c r="AU51" s="455">
        <f t="shared" si="53"/>
        <v>0</v>
      </c>
      <c r="AV51" s="455">
        <f t="shared" si="53"/>
        <v>0</v>
      </c>
      <c r="AW51" s="455">
        <f t="shared" si="53"/>
        <v>0</v>
      </c>
      <c r="AX51" s="455">
        <f t="shared" si="53"/>
        <v>0</v>
      </c>
      <c r="AY51" s="455">
        <f t="shared" si="53"/>
        <v>0</v>
      </c>
      <c r="AZ51" s="455">
        <f t="shared" si="53"/>
        <v>0</v>
      </c>
      <c r="BA51" s="455">
        <f t="shared" si="53"/>
        <v>0</v>
      </c>
      <c r="BB51" s="455">
        <f t="shared" si="53"/>
        <v>0</v>
      </c>
      <c r="BC51" s="455">
        <f t="shared" si="53"/>
        <v>0</v>
      </c>
      <c r="BD51" s="455">
        <f t="shared" si="53"/>
        <v>0</v>
      </c>
      <c r="BE51" s="455">
        <f t="shared" si="53"/>
        <v>0</v>
      </c>
      <c r="BF51" s="455">
        <f t="shared" si="53"/>
        <v>0</v>
      </c>
      <c r="BG51" s="455">
        <f t="shared" si="53"/>
        <v>0</v>
      </c>
      <c r="BH51" s="665"/>
    </row>
    <row r="52" ht="12.75" customHeight="1">
      <c r="A52" s="788"/>
      <c r="B52" s="925" t="s">
        <v>851</v>
      </c>
      <c r="C52" s="886" t="s">
        <v>852</v>
      </c>
      <c r="D52" s="864" t="s">
        <v>171</v>
      </c>
      <c r="E52" s="864" t="s">
        <v>837</v>
      </c>
      <c r="F52" s="950" t="s">
        <v>853</v>
      </c>
      <c r="G52" s="887" t="s">
        <v>251</v>
      </c>
      <c r="H52" s="887" t="s">
        <v>146</v>
      </c>
      <c r="I52" s="887">
        <v>1.0</v>
      </c>
      <c r="J52" s="888"/>
      <c r="K52" s="889">
        <v>103.0</v>
      </c>
      <c r="L52" s="890"/>
      <c r="M52" s="768"/>
      <c r="N52" s="769"/>
      <c r="O52" s="892"/>
      <c r="P52" s="893"/>
      <c r="Q52" s="894"/>
      <c r="R52" s="964"/>
      <c r="S52" s="662"/>
      <c r="T52" s="906"/>
      <c r="U52" s="897"/>
      <c r="V52" s="898"/>
      <c r="W52" s="899"/>
      <c r="X52" s="662"/>
      <c r="Y52" s="900"/>
      <c r="Z52" s="901"/>
      <c r="AA52" s="902"/>
      <c r="AB52" s="903">
        <f t="shared" si="47"/>
        <v>0</v>
      </c>
      <c r="AC52" s="904">
        <f t="shared" si="48"/>
        <v>0</v>
      </c>
      <c r="AD52" s="905">
        <f t="shared" si="49"/>
        <v>0</v>
      </c>
      <c r="AE52" s="845"/>
      <c r="AF52" s="458">
        <v>1.392</v>
      </c>
      <c r="AG52" s="458">
        <f t="shared" si="50"/>
        <v>0</v>
      </c>
      <c r="AH52" s="458"/>
      <c r="AI52" s="784"/>
      <c r="AJ52" s="784"/>
      <c r="AK52" s="784"/>
      <c r="AL52" s="784"/>
      <c r="AM52" s="784"/>
      <c r="AN52" s="784"/>
      <c r="AO52" s="929"/>
      <c r="AP52" s="929"/>
      <c r="AQ52" s="914"/>
      <c r="AR52" s="455">
        <f t="shared" ref="AR52:BG52" si="54">$I52*L52</f>
        <v>0</v>
      </c>
      <c r="AS52" s="455">
        <f t="shared" si="54"/>
        <v>0</v>
      </c>
      <c r="AT52" s="455">
        <f t="shared" si="54"/>
        <v>0</v>
      </c>
      <c r="AU52" s="455">
        <f t="shared" si="54"/>
        <v>0</v>
      </c>
      <c r="AV52" s="455">
        <f t="shared" si="54"/>
        <v>0</v>
      </c>
      <c r="AW52" s="455">
        <f t="shared" si="54"/>
        <v>0</v>
      </c>
      <c r="AX52" s="455">
        <f t="shared" si="54"/>
        <v>0</v>
      </c>
      <c r="AY52" s="455">
        <f t="shared" si="54"/>
        <v>0</v>
      </c>
      <c r="AZ52" s="455">
        <f t="shared" si="54"/>
        <v>0</v>
      </c>
      <c r="BA52" s="455">
        <f t="shared" si="54"/>
        <v>0</v>
      </c>
      <c r="BB52" s="455">
        <f t="shared" si="54"/>
        <v>0</v>
      </c>
      <c r="BC52" s="455">
        <f t="shared" si="54"/>
        <v>0</v>
      </c>
      <c r="BD52" s="455">
        <f t="shared" si="54"/>
        <v>0</v>
      </c>
      <c r="BE52" s="455">
        <f t="shared" si="54"/>
        <v>0</v>
      </c>
      <c r="BF52" s="455">
        <f t="shared" si="54"/>
        <v>0</v>
      </c>
      <c r="BG52" s="455">
        <f t="shared" si="54"/>
        <v>0</v>
      </c>
      <c r="BH52" s="665"/>
    </row>
    <row r="53" ht="12.75" customHeight="1">
      <c r="A53" s="788"/>
      <c r="B53" s="918" t="s">
        <v>854</v>
      </c>
      <c r="C53" s="855" t="s">
        <v>855</v>
      </c>
      <c r="D53" s="856" t="s">
        <v>171</v>
      </c>
      <c r="E53" s="856" t="s">
        <v>837</v>
      </c>
      <c r="F53" s="939" t="s">
        <v>856</v>
      </c>
      <c r="G53" s="887" t="s">
        <v>251</v>
      </c>
      <c r="H53" s="887" t="s">
        <v>146</v>
      </c>
      <c r="I53" s="857">
        <v>2.0</v>
      </c>
      <c r="J53" s="860"/>
      <c r="K53" s="870">
        <v>124.63</v>
      </c>
      <c r="L53" s="767"/>
      <c r="M53" s="768"/>
      <c r="N53" s="769"/>
      <c r="O53" s="770"/>
      <c r="P53" s="771"/>
      <c r="Q53" s="772"/>
      <c r="R53" s="947"/>
      <c r="S53" s="662"/>
      <c r="T53" s="775"/>
      <c r="U53" s="776"/>
      <c r="V53" s="777"/>
      <c r="W53" s="778"/>
      <c r="X53" s="662"/>
      <c r="Y53" s="780"/>
      <c r="Z53" s="781"/>
      <c r="AA53" s="782"/>
      <c r="AB53" s="857">
        <f t="shared" si="47"/>
        <v>0</v>
      </c>
      <c r="AC53" s="860">
        <f t="shared" si="48"/>
        <v>0</v>
      </c>
      <c r="AD53" s="861">
        <f t="shared" si="49"/>
        <v>0</v>
      </c>
      <c r="AE53" s="845"/>
      <c r="AF53" s="458">
        <v>2.931</v>
      </c>
      <c r="AG53" s="458">
        <f t="shared" si="50"/>
        <v>0</v>
      </c>
      <c r="AH53" s="458"/>
      <c r="AI53" s="784"/>
      <c r="AJ53" s="784"/>
      <c r="AK53" s="784"/>
      <c r="AL53" s="784"/>
      <c r="AM53" s="784"/>
      <c r="AN53" s="784"/>
      <c r="AO53" s="929"/>
      <c r="AP53" s="929"/>
      <c r="AQ53" s="914"/>
      <c r="AR53" s="455">
        <f t="shared" ref="AR53:BG53" si="55">$I53*L53</f>
        <v>0</v>
      </c>
      <c r="AS53" s="455">
        <f t="shared" si="55"/>
        <v>0</v>
      </c>
      <c r="AT53" s="455">
        <f t="shared" si="55"/>
        <v>0</v>
      </c>
      <c r="AU53" s="455">
        <f t="shared" si="55"/>
        <v>0</v>
      </c>
      <c r="AV53" s="455">
        <f t="shared" si="55"/>
        <v>0</v>
      </c>
      <c r="AW53" s="455">
        <f t="shared" si="55"/>
        <v>0</v>
      </c>
      <c r="AX53" s="455">
        <f t="shared" si="55"/>
        <v>0</v>
      </c>
      <c r="AY53" s="455">
        <f t="shared" si="55"/>
        <v>0</v>
      </c>
      <c r="AZ53" s="455">
        <f t="shared" si="55"/>
        <v>0</v>
      </c>
      <c r="BA53" s="455">
        <f t="shared" si="55"/>
        <v>0</v>
      </c>
      <c r="BB53" s="455">
        <f t="shared" si="55"/>
        <v>0</v>
      </c>
      <c r="BC53" s="455">
        <f t="shared" si="55"/>
        <v>0</v>
      </c>
      <c r="BD53" s="455">
        <f t="shared" si="55"/>
        <v>0</v>
      </c>
      <c r="BE53" s="455">
        <f t="shared" si="55"/>
        <v>0</v>
      </c>
      <c r="BF53" s="455">
        <f t="shared" si="55"/>
        <v>0</v>
      </c>
      <c r="BG53" s="455">
        <f t="shared" si="55"/>
        <v>0</v>
      </c>
      <c r="BH53" s="665"/>
    </row>
    <row r="54" ht="12.75" customHeight="1">
      <c r="A54" s="788"/>
      <c r="B54" s="925" t="s">
        <v>857</v>
      </c>
      <c r="C54" s="886" t="s">
        <v>858</v>
      </c>
      <c r="D54" s="864" t="s">
        <v>171</v>
      </c>
      <c r="E54" s="864" t="s">
        <v>837</v>
      </c>
      <c r="F54" s="865" t="s">
        <v>859</v>
      </c>
      <c r="G54" s="887" t="s">
        <v>251</v>
      </c>
      <c r="H54" s="887" t="s">
        <v>146</v>
      </c>
      <c r="I54" s="887">
        <v>2.0</v>
      </c>
      <c r="J54" s="888"/>
      <c r="K54" s="889">
        <v>89.61</v>
      </c>
      <c r="L54" s="890"/>
      <c r="M54" s="768"/>
      <c r="N54" s="769"/>
      <c r="O54" s="892"/>
      <c r="P54" s="893"/>
      <c r="Q54" s="894"/>
      <c r="R54" s="964"/>
      <c r="S54" s="662"/>
      <c r="T54" s="906"/>
      <c r="U54" s="897"/>
      <c r="V54" s="898"/>
      <c r="W54" s="899"/>
      <c r="X54" s="662"/>
      <c r="Y54" s="900"/>
      <c r="Z54" s="901"/>
      <c r="AA54" s="902"/>
      <c r="AB54" s="903">
        <f t="shared" si="47"/>
        <v>0</v>
      </c>
      <c r="AC54" s="904">
        <f t="shared" si="48"/>
        <v>0</v>
      </c>
      <c r="AD54" s="905">
        <f t="shared" si="49"/>
        <v>0</v>
      </c>
      <c r="AE54" s="845"/>
      <c r="AF54" s="458">
        <v>1.742</v>
      </c>
      <c r="AG54" s="458">
        <f t="shared" si="50"/>
        <v>0</v>
      </c>
      <c r="AH54" s="458"/>
      <c r="AI54" s="813"/>
      <c r="AJ54" s="784"/>
      <c r="AK54" s="784"/>
      <c r="AL54" s="784"/>
      <c r="AM54" s="813"/>
      <c r="AN54" s="813"/>
      <c r="AO54" s="929"/>
      <c r="AP54" s="929"/>
      <c r="AQ54" s="914"/>
      <c r="AR54" s="455">
        <f t="shared" ref="AR54:BG54" si="56">$I54*L54</f>
        <v>0</v>
      </c>
      <c r="AS54" s="455">
        <f t="shared" si="56"/>
        <v>0</v>
      </c>
      <c r="AT54" s="455">
        <f t="shared" si="56"/>
        <v>0</v>
      </c>
      <c r="AU54" s="455">
        <f t="shared" si="56"/>
        <v>0</v>
      </c>
      <c r="AV54" s="455">
        <f t="shared" si="56"/>
        <v>0</v>
      </c>
      <c r="AW54" s="455">
        <f t="shared" si="56"/>
        <v>0</v>
      </c>
      <c r="AX54" s="455">
        <f t="shared" si="56"/>
        <v>0</v>
      </c>
      <c r="AY54" s="455">
        <f t="shared" si="56"/>
        <v>0</v>
      </c>
      <c r="AZ54" s="455">
        <f t="shared" si="56"/>
        <v>0</v>
      </c>
      <c r="BA54" s="455">
        <f t="shared" si="56"/>
        <v>0</v>
      </c>
      <c r="BB54" s="455">
        <f t="shared" si="56"/>
        <v>0</v>
      </c>
      <c r="BC54" s="455">
        <f t="shared" si="56"/>
        <v>0</v>
      </c>
      <c r="BD54" s="455">
        <f t="shared" si="56"/>
        <v>0</v>
      </c>
      <c r="BE54" s="455">
        <f t="shared" si="56"/>
        <v>0</v>
      </c>
      <c r="BF54" s="455">
        <f t="shared" si="56"/>
        <v>0</v>
      </c>
      <c r="BG54" s="455">
        <f t="shared" si="56"/>
        <v>0</v>
      </c>
      <c r="BH54" s="665"/>
    </row>
    <row r="55" ht="12.75" customHeight="1">
      <c r="A55" s="788"/>
      <c r="B55" s="918" t="s">
        <v>860</v>
      </c>
      <c r="C55" s="855" t="s">
        <v>861</v>
      </c>
      <c r="D55" s="856" t="s">
        <v>171</v>
      </c>
      <c r="E55" s="856" t="s">
        <v>837</v>
      </c>
      <c r="F55" s="939" t="s">
        <v>862</v>
      </c>
      <c r="G55" s="887" t="s">
        <v>251</v>
      </c>
      <c r="H55" s="887" t="s">
        <v>146</v>
      </c>
      <c r="I55" s="857">
        <v>2.0</v>
      </c>
      <c r="J55" s="860"/>
      <c r="K55" s="870">
        <v>84.46</v>
      </c>
      <c r="L55" s="767"/>
      <c r="M55" s="768"/>
      <c r="N55" s="769"/>
      <c r="O55" s="770"/>
      <c r="P55" s="771"/>
      <c r="Q55" s="772"/>
      <c r="R55" s="947"/>
      <c r="S55" s="662"/>
      <c r="T55" s="775"/>
      <c r="U55" s="776"/>
      <c r="V55" s="777"/>
      <c r="W55" s="778"/>
      <c r="X55" s="662"/>
      <c r="Y55" s="780"/>
      <c r="Z55" s="781"/>
      <c r="AA55" s="782"/>
      <c r="AB55" s="857">
        <f t="shared" si="47"/>
        <v>0</v>
      </c>
      <c r="AC55" s="860">
        <f t="shared" si="48"/>
        <v>0</v>
      </c>
      <c r="AD55" s="861">
        <f t="shared" si="49"/>
        <v>0</v>
      </c>
      <c r="AE55" s="845"/>
      <c r="AF55" s="458">
        <v>1.222</v>
      </c>
      <c r="AG55" s="458">
        <f t="shared" si="50"/>
        <v>0</v>
      </c>
      <c r="AH55" s="458"/>
      <c r="AI55" s="813"/>
      <c r="AJ55" s="784"/>
      <c r="AK55" s="784"/>
      <c r="AL55" s="784"/>
      <c r="AM55" s="813"/>
      <c r="AN55" s="784"/>
      <c r="AO55" s="929"/>
      <c r="AP55" s="929"/>
      <c r="AQ55" s="914"/>
      <c r="AR55" s="455">
        <f t="shared" ref="AR55:BG55" si="57">$I55*L55</f>
        <v>0</v>
      </c>
      <c r="AS55" s="455">
        <f t="shared" si="57"/>
        <v>0</v>
      </c>
      <c r="AT55" s="455">
        <f t="shared" si="57"/>
        <v>0</v>
      </c>
      <c r="AU55" s="455">
        <f t="shared" si="57"/>
        <v>0</v>
      </c>
      <c r="AV55" s="455">
        <f t="shared" si="57"/>
        <v>0</v>
      </c>
      <c r="AW55" s="455">
        <f t="shared" si="57"/>
        <v>0</v>
      </c>
      <c r="AX55" s="455">
        <f t="shared" si="57"/>
        <v>0</v>
      </c>
      <c r="AY55" s="455">
        <f t="shared" si="57"/>
        <v>0</v>
      </c>
      <c r="AZ55" s="455">
        <f t="shared" si="57"/>
        <v>0</v>
      </c>
      <c r="BA55" s="455">
        <f t="shared" si="57"/>
        <v>0</v>
      </c>
      <c r="BB55" s="455">
        <f t="shared" si="57"/>
        <v>0</v>
      </c>
      <c r="BC55" s="455">
        <f t="shared" si="57"/>
        <v>0</v>
      </c>
      <c r="BD55" s="455">
        <f t="shared" si="57"/>
        <v>0</v>
      </c>
      <c r="BE55" s="455">
        <f t="shared" si="57"/>
        <v>0</v>
      </c>
      <c r="BF55" s="455">
        <f t="shared" si="57"/>
        <v>0</v>
      </c>
      <c r="BG55" s="455">
        <f t="shared" si="57"/>
        <v>0</v>
      </c>
      <c r="BH55" s="665"/>
    </row>
    <row r="56" ht="12.75" customHeight="1">
      <c r="A56" s="788"/>
      <c r="B56" s="925" t="s">
        <v>863</v>
      </c>
      <c r="C56" s="886" t="s">
        <v>864</v>
      </c>
      <c r="D56" s="864" t="s">
        <v>171</v>
      </c>
      <c r="E56" s="864" t="s">
        <v>837</v>
      </c>
      <c r="F56" s="865" t="s">
        <v>865</v>
      </c>
      <c r="G56" s="887" t="s">
        <v>251</v>
      </c>
      <c r="H56" s="887" t="s">
        <v>146</v>
      </c>
      <c r="I56" s="887">
        <v>2.0</v>
      </c>
      <c r="J56" s="888"/>
      <c r="K56" s="889">
        <v>77.25</v>
      </c>
      <c r="L56" s="890"/>
      <c r="M56" s="768"/>
      <c r="N56" s="769"/>
      <c r="O56" s="892"/>
      <c r="P56" s="893"/>
      <c r="Q56" s="894"/>
      <c r="R56" s="964"/>
      <c r="S56" s="662"/>
      <c r="T56" s="906"/>
      <c r="U56" s="897"/>
      <c r="V56" s="898"/>
      <c r="W56" s="899"/>
      <c r="X56" s="662"/>
      <c r="Y56" s="900"/>
      <c r="Z56" s="901"/>
      <c r="AA56" s="902"/>
      <c r="AB56" s="903">
        <f t="shared" si="47"/>
        <v>0</v>
      </c>
      <c r="AC56" s="904">
        <f t="shared" si="48"/>
        <v>0</v>
      </c>
      <c r="AD56" s="905">
        <f t="shared" si="49"/>
        <v>0</v>
      </c>
      <c r="AE56" s="845"/>
      <c r="AF56" s="458">
        <v>1.156</v>
      </c>
      <c r="AG56" s="458">
        <f t="shared" si="50"/>
        <v>0</v>
      </c>
      <c r="AH56" s="458"/>
      <c r="AI56" s="813"/>
      <c r="AJ56" s="784"/>
      <c r="AK56" s="813"/>
      <c r="AL56" s="784"/>
      <c r="AM56" s="784"/>
      <c r="AN56" s="784"/>
      <c r="AO56" s="929"/>
      <c r="AP56" s="929"/>
      <c r="AQ56" s="914"/>
      <c r="AR56" s="455">
        <f t="shared" ref="AR56:BG56" si="58">$I56*L56</f>
        <v>0</v>
      </c>
      <c r="AS56" s="455">
        <f t="shared" si="58"/>
        <v>0</v>
      </c>
      <c r="AT56" s="455">
        <f t="shared" si="58"/>
        <v>0</v>
      </c>
      <c r="AU56" s="455">
        <f t="shared" si="58"/>
        <v>0</v>
      </c>
      <c r="AV56" s="455">
        <f t="shared" si="58"/>
        <v>0</v>
      </c>
      <c r="AW56" s="455">
        <f t="shared" si="58"/>
        <v>0</v>
      </c>
      <c r="AX56" s="455">
        <f t="shared" si="58"/>
        <v>0</v>
      </c>
      <c r="AY56" s="455">
        <f t="shared" si="58"/>
        <v>0</v>
      </c>
      <c r="AZ56" s="455">
        <f t="shared" si="58"/>
        <v>0</v>
      </c>
      <c r="BA56" s="455">
        <f t="shared" si="58"/>
        <v>0</v>
      </c>
      <c r="BB56" s="455">
        <f t="shared" si="58"/>
        <v>0</v>
      </c>
      <c r="BC56" s="455">
        <f t="shared" si="58"/>
        <v>0</v>
      </c>
      <c r="BD56" s="455">
        <f t="shared" si="58"/>
        <v>0</v>
      </c>
      <c r="BE56" s="455">
        <f t="shared" si="58"/>
        <v>0</v>
      </c>
      <c r="BF56" s="455">
        <f t="shared" si="58"/>
        <v>0</v>
      </c>
      <c r="BG56" s="455">
        <f t="shared" si="58"/>
        <v>0</v>
      </c>
      <c r="BH56" s="665"/>
    </row>
    <row r="57" ht="12.75" customHeight="1">
      <c r="A57" s="788"/>
      <c r="B57" s="918" t="s">
        <v>866</v>
      </c>
      <c r="C57" s="855" t="s">
        <v>867</v>
      </c>
      <c r="D57" s="856" t="s">
        <v>171</v>
      </c>
      <c r="E57" s="856" t="s">
        <v>837</v>
      </c>
      <c r="F57" s="939" t="s">
        <v>868</v>
      </c>
      <c r="G57" s="887" t="s">
        <v>251</v>
      </c>
      <c r="H57" s="887" t="s">
        <v>146</v>
      </c>
      <c r="I57" s="857">
        <v>2.0</v>
      </c>
      <c r="J57" s="860"/>
      <c r="K57" s="870">
        <v>72.1</v>
      </c>
      <c r="L57" s="767"/>
      <c r="M57" s="768"/>
      <c r="N57" s="769"/>
      <c r="O57" s="770"/>
      <c r="P57" s="771"/>
      <c r="Q57" s="772"/>
      <c r="R57" s="947"/>
      <c r="S57" s="662"/>
      <c r="T57" s="775"/>
      <c r="U57" s="776"/>
      <c r="V57" s="777"/>
      <c r="W57" s="778"/>
      <c r="X57" s="662"/>
      <c r="Y57" s="780"/>
      <c r="Z57" s="781"/>
      <c r="AA57" s="782"/>
      <c r="AB57" s="857">
        <f t="shared" si="47"/>
        <v>0</v>
      </c>
      <c r="AC57" s="860">
        <f t="shared" si="48"/>
        <v>0</v>
      </c>
      <c r="AD57" s="861">
        <f t="shared" si="49"/>
        <v>0</v>
      </c>
      <c r="AE57" s="845"/>
      <c r="AF57" s="458">
        <v>1.022</v>
      </c>
      <c r="AG57" s="458">
        <f t="shared" si="50"/>
        <v>0</v>
      </c>
      <c r="AH57" s="458"/>
      <c r="AI57" s="813"/>
      <c r="AJ57" s="784"/>
      <c r="AK57" s="784"/>
      <c r="AL57" s="813"/>
      <c r="AM57" s="784"/>
      <c r="AN57" s="784"/>
      <c r="AO57" s="929"/>
      <c r="AP57" s="929"/>
      <c r="AQ57" s="914"/>
      <c r="AR57" s="455">
        <f t="shared" ref="AR57:BG57" si="59">$I57*L57</f>
        <v>0</v>
      </c>
      <c r="AS57" s="455">
        <f t="shared" si="59"/>
        <v>0</v>
      </c>
      <c r="AT57" s="455">
        <f t="shared" si="59"/>
        <v>0</v>
      </c>
      <c r="AU57" s="455">
        <f t="shared" si="59"/>
        <v>0</v>
      </c>
      <c r="AV57" s="455">
        <f t="shared" si="59"/>
        <v>0</v>
      </c>
      <c r="AW57" s="455">
        <f t="shared" si="59"/>
        <v>0</v>
      </c>
      <c r="AX57" s="455">
        <f t="shared" si="59"/>
        <v>0</v>
      </c>
      <c r="AY57" s="455">
        <f t="shared" si="59"/>
        <v>0</v>
      </c>
      <c r="AZ57" s="455">
        <f t="shared" si="59"/>
        <v>0</v>
      </c>
      <c r="BA57" s="455">
        <f t="shared" si="59"/>
        <v>0</v>
      </c>
      <c r="BB57" s="455">
        <f t="shared" si="59"/>
        <v>0</v>
      </c>
      <c r="BC57" s="455">
        <f t="shared" si="59"/>
        <v>0</v>
      </c>
      <c r="BD57" s="455">
        <f t="shared" si="59"/>
        <v>0</v>
      </c>
      <c r="BE57" s="455">
        <f t="shared" si="59"/>
        <v>0</v>
      </c>
      <c r="BF57" s="455">
        <f t="shared" si="59"/>
        <v>0</v>
      </c>
      <c r="BG57" s="455">
        <f t="shared" si="59"/>
        <v>0</v>
      </c>
      <c r="BH57" s="665"/>
    </row>
    <row r="58" ht="12.75" customHeight="1">
      <c r="A58" s="788"/>
      <c r="B58" s="925" t="s">
        <v>869</v>
      </c>
      <c r="C58" s="886" t="s">
        <v>870</v>
      </c>
      <c r="D58" s="864" t="s">
        <v>171</v>
      </c>
      <c r="E58" s="864" t="s">
        <v>837</v>
      </c>
      <c r="F58" s="865" t="s">
        <v>871</v>
      </c>
      <c r="G58" s="887" t="s">
        <v>232</v>
      </c>
      <c r="H58" s="887" t="s">
        <v>146</v>
      </c>
      <c r="I58" s="887">
        <v>4.0</v>
      </c>
      <c r="J58" s="888"/>
      <c r="K58" s="889">
        <v>93.73</v>
      </c>
      <c r="L58" s="890"/>
      <c r="M58" s="768"/>
      <c r="N58" s="769"/>
      <c r="O58" s="892"/>
      <c r="P58" s="893"/>
      <c r="Q58" s="894"/>
      <c r="R58" s="964"/>
      <c r="S58" s="662"/>
      <c r="T58" s="906"/>
      <c r="U58" s="897"/>
      <c r="V58" s="898"/>
      <c r="W58" s="899"/>
      <c r="X58" s="662"/>
      <c r="Y58" s="900"/>
      <c r="Z58" s="901"/>
      <c r="AA58" s="902"/>
      <c r="AB58" s="903">
        <f t="shared" si="47"/>
        <v>0</v>
      </c>
      <c r="AC58" s="904">
        <f t="shared" si="48"/>
        <v>0</v>
      </c>
      <c r="AD58" s="905">
        <f t="shared" si="49"/>
        <v>0</v>
      </c>
      <c r="AE58" s="845"/>
      <c r="AF58" s="458">
        <v>1.272</v>
      </c>
      <c r="AG58" s="458">
        <f t="shared" si="50"/>
        <v>0</v>
      </c>
      <c r="AH58" s="458"/>
      <c r="AI58" s="813"/>
      <c r="AJ58" s="784"/>
      <c r="AK58" s="813"/>
      <c r="AL58" s="784"/>
      <c r="AM58" s="784"/>
      <c r="AN58" s="784"/>
      <c r="AO58" s="929"/>
      <c r="AP58" s="929"/>
      <c r="AQ58" s="914"/>
      <c r="AR58" s="455">
        <f t="shared" ref="AR58:BG58" si="60">$I58*L58</f>
        <v>0</v>
      </c>
      <c r="AS58" s="455">
        <f t="shared" si="60"/>
        <v>0</v>
      </c>
      <c r="AT58" s="455">
        <f t="shared" si="60"/>
        <v>0</v>
      </c>
      <c r="AU58" s="455">
        <f t="shared" si="60"/>
        <v>0</v>
      </c>
      <c r="AV58" s="455">
        <f t="shared" si="60"/>
        <v>0</v>
      </c>
      <c r="AW58" s="455">
        <f t="shared" si="60"/>
        <v>0</v>
      </c>
      <c r="AX58" s="455">
        <f t="shared" si="60"/>
        <v>0</v>
      </c>
      <c r="AY58" s="455">
        <f t="shared" si="60"/>
        <v>0</v>
      </c>
      <c r="AZ58" s="455">
        <f t="shared" si="60"/>
        <v>0</v>
      </c>
      <c r="BA58" s="455">
        <f t="shared" si="60"/>
        <v>0</v>
      </c>
      <c r="BB58" s="455">
        <f t="shared" si="60"/>
        <v>0</v>
      </c>
      <c r="BC58" s="455">
        <f t="shared" si="60"/>
        <v>0</v>
      </c>
      <c r="BD58" s="455">
        <f t="shared" si="60"/>
        <v>0</v>
      </c>
      <c r="BE58" s="455">
        <f t="shared" si="60"/>
        <v>0</v>
      </c>
      <c r="BF58" s="455">
        <f t="shared" si="60"/>
        <v>0</v>
      </c>
      <c r="BG58" s="455">
        <f t="shared" si="60"/>
        <v>0</v>
      </c>
      <c r="BH58" s="665"/>
    </row>
    <row r="59" ht="12.75" customHeight="1">
      <c r="A59" s="788"/>
      <c r="B59" s="918" t="s">
        <v>872</v>
      </c>
      <c r="C59" s="855" t="s">
        <v>873</v>
      </c>
      <c r="D59" s="856" t="s">
        <v>171</v>
      </c>
      <c r="E59" s="856" t="s">
        <v>837</v>
      </c>
      <c r="F59" s="939" t="s">
        <v>874</v>
      </c>
      <c r="G59" s="866" t="s">
        <v>232</v>
      </c>
      <c r="H59" s="887" t="s">
        <v>146</v>
      </c>
      <c r="I59" s="857">
        <v>4.0</v>
      </c>
      <c r="J59" s="860"/>
      <c r="K59" s="870">
        <v>57.68</v>
      </c>
      <c r="L59" s="767"/>
      <c r="M59" s="768"/>
      <c r="N59" s="769"/>
      <c r="O59" s="770"/>
      <c r="P59" s="771"/>
      <c r="Q59" s="772"/>
      <c r="R59" s="947"/>
      <c r="S59" s="662"/>
      <c r="T59" s="775"/>
      <c r="U59" s="776"/>
      <c r="V59" s="777"/>
      <c r="W59" s="778"/>
      <c r="X59" s="662"/>
      <c r="Y59" s="780"/>
      <c r="Z59" s="781"/>
      <c r="AA59" s="782"/>
      <c r="AB59" s="857">
        <f t="shared" si="47"/>
        <v>0</v>
      </c>
      <c r="AC59" s="860">
        <f t="shared" si="48"/>
        <v>0</v>
      </c>
      <c r="AD59" s="861">
        <f t="shared" si="49"/>
        <v>0</v>
      </c>
      <c r="AE59" s="845"/>
      <c r="AF59" s="458">
        <v>0.698</v>
      </c>
      <c r="AG59" s="458">
        <f t="shared" si="50"/>
        <v>0</v>
      </c>
      <c r="AH59" s="458"/>
      <c r="AI59" s="813"/>
      <c r="AJ59" s="784"/>
      <c r="AK59" s="784"/>
      <c r="AL59" s="813"/>
      <c r="AM59" s="784"/>
      <c r="AN59" s="784"/>
      <c r="AO59" s="929"/>
      <c r="AP59" s="929"/>
      <c r="AQ59" s="914"/>
      <c r="AR59" s="455">
        <f t="shared" ref="AR59:BG59" si="61">$I59*L59</f>
        <v>0</v>
      </c>
      <c r="AS59" s="455">
        <f t="shared" si="61"/>
        <v>0</v>
      </c>
      <c r="AT59" s="455">
        <f t="shared" si="61"/>
        <v>0</v>
      </c>
      <c r="AU59" s="455">
        <f t="shared" si="61"/>
        <v>0</v>
      </c>
      <c r="AV59" s="455">
        <f t="shared" si="61"/>
        <v>0</v>
      </c>
      <c r="AW59" s="455">
        <f t="shared" si="61"/>
        <v>0</v>
      </c>
      <c r="AX59" s="455">
        <f t="shared" si="61"/>
        <v>0</v>
      </c>
      <c r="AY59" s="455">
        <f t="shared" si="61"/>
        <v>0</v>
      </c>
      <c r="AZ59" s="455">
        <f t="shared" si="61"/>
        <v>0</v>
      </c>
      <c r="BA59" s="455">
        <f t="shared" si="61"/>
        <v>0</v>
      </c>
      <c r="BB59" s="455">
        <f t="shared" si="61"/>
        <v>0</v>
      </c>
      <c r="BC59" s="455">
        <f t="shared" si="61"/>
        <v>0</v>
      </c>
      <c r="BD59" s="455">
        <f t="shared" si="61"/>
        <v>0</v>
      </c>
      <c r="BE59" s="455">
        <f t="shared" si="61"/>
        <v>0</v>
      </c>
      <c r="BF59" s="455">
        <f t="shared" si="61"/>
        <v>0</v>
      </c>
      <c r="BG59" s="455">
        <f t="shared" si="61"/>
        <v>0</v>
      </c>
      <c r="BH59" s="665"/>
    </row>
    <row r="60" ht="12.75" customHeight="1">
      <c r="A60" s="788"/>
      <c r="B60" s="925" t="s">
        <v>875</v>
      </c>
      <c r="C60" s="886" t="s">
        <v>876</v>
      </c>
      <c r="D60" s="864" t="s">
        <v>171</v>
      </c>
      <c r="E60" s="864" t="s">
        <v>837</v>
      </c>
      <c r="F60" s="865" t="s">
        <v>877</v>
      </c>
      <c r="G60" s="887" t="s">
        <v>802</v>
      </c>
      <c r="H60" s="887" t="s">
        <v>146</v>
      </c>
      <c r="I60" s="887">
        <v>8.0</v>
      </c>
      <c r="J60" s="888"/>
      <c r="K60" s="889">
        <v>77.25</v>
      </c>
      <c r="L60" s="965"/>
      <c r="M60" s="768"/>
      <c r="N60" s="769"/>
      <c r="O60" s="966"/>
      <c r="P60" s="967"/>
      <c r="Q60" s="968"/>
      <c r="R60" s="969"/>
      <c r="S60" s="662"/>
      <c r="T60" s="970"/>
      <c r="U60" s="971"/>
      <c r="V60" s="972"/>
      <c r="W60" s="973"/>
      <c r="X60" s="662"/>
      <c r="Y60" s="974"/>
      <c r="Z60" s="975"/>
      <c r="AA60" s="976"/>
      <c r="AB60" s="903">
        <f t="shared" si="47"/>
        <v>0</v>
      </c>
      <c r="AC60" s="904">
        <f t="shared" si="48"/>
        <v>0</v>
      </c>
      <c r="AD60" s="905">
        <f t="shared" si="49"/>
        <v>0</v>
      </c>
      <c r="AE60" s="845"/>
      <c r="AF60" s="458">
        <v>0.747</v>
      </c>
      <c r="AG60" s="458">
        <f t="shared" si="50"/>
        <v>0</v>
      </c>
      <c r="AH60" s="458"/>
      <c r="AI60" s="977"/>
      <c r="AJ60" s="948"/>
      <c r="AK60" s="948"/>
      <c r="AL60" s="948"/>
      <c r="AM60" s="948"/>
      <c r="AN60" s="977"/>
      <c r="AO60" s="949"/>
      <c r="AP60" s="949"/>
      <c r="AQ60" s="914"/>
      <c r="AR60" s="455">
        <f t="shared" ref="AR60:BG60" si="62">$I60*L60</f>
        <v>0</v>
      </c>
      <c r="AS60" s="455">
        <f t="shared" si="62"/>
        <v>0</v>
      </c>
      <c r="AT60" s="455">
        <f t="shared" si="62"/>
        <v>0</v>
      </c>
      <c r="AU60" s="455">
        <f t="shared" si="62"/>
        <v>0</v>
      </c>
      <c r="AV60" s="455">
        <f t="shared" si="62"/>
        <v>0</v>
      </c>
      <c r="AW60" s="455">
        <f t="shared" si="62"/>
        <v>0</v>
      </c>
      <c r="AX60" s="455">
        <f t="shared" si="62"/>
        <v>0</v>
      </c>
      <c r="AY60" s="455">
        <f t="shared" si="62"/>
        <v>0</v>
      </c>
      <c r="AZ60" s="455">
        <f t="shared" si="62"/>
        <v>0</v>
      </c>
      <c r="BA60" s="455">
        <f t="shared" si="62"/>
        <v>0</v>
      </c>
      <c r="BB60" s="455">
        <f t="shared" si="62"/>
        <v>0</v>
      </c>
      <c r="BC60" s="455">
        <f t="shared" si="62"/>
        <v>0</v>
      </c>
      <c r="BD60" s="455">
        <f t="shared" si="62"/>
        <v>0</v>
      </c>
      <c r="BE60" s="455">
        <f t="shared" si="62"/>
        <v>0</v>
      </c>
      <c r="BF60" s="455">
        <f t="shared" si="62"/>
        <v>0</v>
      </c>
      <c r="BG60" s="455">
        <f t="shared" si="62"/>
        <v>0</v>
      </c>
      <c r="BH60" s="665"/>
    </row>
    <row r="61" ht="9.75" customHeight="1">
      <c r="A61" s="827"/>
      <c r="B61" s="828"/>
      <c r="C61" s="828"/>
      <c r="D61" s="828"/>
      <c r="E61" s="758"/>
      <c r="F61" s="758"/>
      <c r="G61" s="662"/>
      <c r="H61" s="662"/>
      <c r="I61" s="662"/>
      <c r="J61" s="978"/>
      <c r="K61" s="917"/>
      <c r="L61" s="662"/>
      <c r="M61" s="662"/>
      <c r="N61" s="662"/>
      <c r="O61" s="662"/>
      <c r="P61" s="662"/>
      <c r="Q61" s="662"/>
      <c r="R61" s="665"/>
      <c r="S61" s="662"/>
      <c r="T61" s="665"/>
      <c r="U61" s="665"/>
      <c r="V61" s="664"/>
      <c r="W61" s="662"/>
      <c r="X61" s="662"/>
      <c r="Y61" s="662"/>
      <c r="Z61" s="662"/>
      <c r="AA61" s="662"/>
      <c r="AB61" s="662"/>
      <c r="AC61" s="662"/>
      <c r="AD61" s="832"/>
      <c r="AE61" s="845"/>
      <c r="AF61" s="910"/>
      <c r="AG61" s="753"/>
      <c r="AH61" s="753"/>
      <c r="AI61" s="834"/>
      <c r="AJ61" s="834"/>
      <c r="AK61" s="834"/>
      <c r="AL61" s="834"/>
      <c r="AM61" s="834"/>
      <c r="AN61" s="834"/>
      <c r="AO61" s="834"/>
      <c r="AP61" s="834"/>
      <c r="AQ61" s="834"/>
      <c r="AR61" s="665"/>
      <c r="AS61" s="665"/>
      <c r="AT61" s="665"/>
      <c r="AU61" s="665"/>
      <c r="AV61" s="665"/>
      <c r="AW61" s="665"/>
      <c r="AX61" s="665"/>
      <c r="AY61" s="665"/>
      <c r="AZ61" s="665"/>
      <c r="BA61" s="665"/>
      <c r="BB61" s="665"/>
      <c r="BC61" s="665"/>
      <c r="BD61" s="665"/>
      <c r="BE61" s="665"/>
      <c r="BF61" s="455"/>
      <c r="BG61" s="455"/>
      <c r="BH61" s="665"/>
    </row>
    <row r="62" ht="24.0" customHeight="1">
      <c r="A62" s="827"/>
      <c r="B62" s="828"/>
      <c r="C62" s="828"/>
      <c r="D62" s="828"/>
      <c r="E62" s="979" t="s">
        <v>878</v>
      </c>
      <c r="F62" s="908"/>
      <c r="G62" s="980" t="s">
        <v>879</v>
      </c>
      <c r="H62" s="299"/>
      <c r="I62" s="946" t="s">
        <v>173</v>
      </c>
      <c r="J62" s="298"/>
      <c r="K62" s="299"/>
      <c r="L62" s="767" t="s">
        <v>63</v>
      </c>
      <c r="M62" s="795" t="s">
        <v>64</v>
      </c>
      <c r="N62" s="796" t="s">
        <v>65</v>
      </c>
      <c r="O62" s="797" t="s">
        <v>66</v>
      </c>
      <c r="P62" s="798" t="s">
        <v>67</v>
      </c>
      <c r="Q62" s="799" t="s">
        <v>68</v>
      </c>
      <c r="R62" s="800" t="s">
        <v>69</v>
      </c>
      <c r="S62" s="801" t="s">
        <v>70</v>
      </c>
      <c r="T62" s="802" t="s">
        <v>71</v>
      </c>
      <c r="U62" s="803" t="s">
        <v>72</v>
      </c>
      <c r="V62" s="804" t="s">
        <v>73</v>
      </c>
      <c r="W62" s="805" t="s">
        <v>74</v>
      </c>
      <c r="X62" s="806" t="s">
        <v>75</v>
      </c>
      <c r="Y62" s="807" t="s">
        <v>76</v>
      </c>
      <c r="Z62" s="808" t="s">
        <v>77</v>
      </c>
      <c r="AA62" s="809" t="s">
        <v>78</v>
      </c>
      <c r="AB62" s="662"/>
      <c r="AC62" s="662"/>
      <c r="AD62" s="832"/>
      <c r="AE62" s="833" t="s">
        <v>779</v>
      </c>
      <c r="AF62" s="910"/>
      <c r="AG62" s="753"/>
      <c r="AH62" s="753"/>
      <c r="AI62" s="944"/>
      <c r="AJ62" s="944"/>
      <c r="AK62" s="944"/>
      <c r="AL62" s="944"/>
      <c r="AM62" s="944"/>
      <c r="AN62" s="944"/>
      <c r="AO62" s="945"/>
      <c r="AP62" s="945"/>
      <c r="AQ62" s="834"/>
      <c r="AR62" s="665"/>
      <c r="AS62" s="665"/>
      <c r="AT62" s="665"/>
      <c r="AU62" s="665"/>
      <c r="AV62" s="665"/>
      <c r="AW62" s="665"/>
      <c r="AX62" s="665"/>
      <c r="AY62" s="665"/>
      <c r="AZ62" s="665"/>
      <c r="BA62" s="665"/>
      <c r="BB62" s="665"/>
      <c r="BC62" s="665"/>
      <c r="BD62" s="665"/>
      <c r="BE62" s="665"/>
      <c r="BF62" s="455"/>
      <c r="BG62" s="455"/>
      <c r="BH62" s="665"/>
    </row>
    <row r="63" ht="21.0" customHeight="1">
      <c r="A63" s="827"/>
      <c r="B63" s="764" t="s">
        <v>120</v>
      </c>
      <c r="C63" s="764" t="s">
        <v>121</v>
      </c>
      <c r="D63" s="981"/>
      <c r="E63" s="982" t="s">
        <v>880</v>
      </c>
      <c r="F63" s="983"/>
      <c r="G63" s="984"/>
      <c r="H63" s="791" t="s">
        <v>766</v>
      </c>
      <c r="I63" s="791" t="s">
        <v>124</v>
      </c>
      <c r="J63" s="791" t="s">
        <v>219</v>
      </c>
      <c r="K63" s="792" t="s">
        <v>127</v>
      </c>
      <c r="L63" s="814">
        <v>44938.0</v>
      </c>
      <c r="M63" s="815">
        <v>44939.0</v>
      </c>
      <c r="N63" s="796" t="s">
        <v>82</v>
      </c>
      <c r="O63" s="816">
        <v>45185.0</v>
      </c>
      <c r="P63" s="817">
        <v>45275.0</v>
      </c>
      <c r="Q63" s="818">
        <v>44940.0</v>
      </c>
      <c r="R63" s="819">
        <v>45271.0</v>
      </c>
      <c r="S63" s="801" t="s">
        <v>83</v>
      </c>
      <c r="T63" s="802" t="s">
        <v>84</v>
      </c>
      <c r="U63" s="820" t="s">
        <v>85</v>
      </c>
      <c r="V63" s="821">
        <v>44944.0</v>
      </c>
      <c r="W63" s="822">
        <v>45083.0</v>
      </c>
      <c r="X63" s="823">
        <v>45184.0</v>
      </c>
      <c r="Y63" s="824">
        <v>45244.0</v>
      </c>
      <c r="Z63" s="808" t="s">
        <v>86</v>
      </c>
      <c r="AA63" s="809" t="s">
        <v>87</v>
      </c>
      <c r="AB63" s="662"/>
      <c r="AC63" s="662"/>
      <c r="AD63" s="832"/>
      <c r="AE63" s="845"/>
      <c r="AF63" s="910"/>
      <c r="AG63" s="753"/>
      <c r="AH63" s="753"/>
      <c r="AI63" s="915"/>
      <c r="AJ63" s="915"/>
      <c r="AK63" s="915"/>
      <c r="AL63" s="915"/>
      <c r="AM63" s="915"/>
      <c r="AN63" s="915"/>
      <c r="AO63" s="916"/>
      <c r="AP63" s="916"/>
      <c r="AQ63" s="834"/>
      <c r="AR63" s="665"/>
      <c r="AS63" s="665"/>
      <c r="AT63" s="665"/>
      <c r="AU63" s="665"/>
      <c r="AV63" s="665"/>
      <c r="AW63" s="665"/>
      <c r="AX63" s="665"/>
      <c r="AY63" s="665"/>
      <c r="AZ63" s="665"/>
      <c r="BA63" s="665"/>
      <c r="BB63" s="665"/>
      <c r="BC63" s="665"/>
      <c r="BD63" s="665"/>
      <c r="BE63" s="665"/>
      <c r="BF63" s="455"/>
      <c r="BG63" s="455"/>
      <c r="BH63" s="665"/>
    </row>
    <row r="64" ht="8.25" customHeight="1">
      <c r="A64" s="827"/>
      <c r="B64" s="985"/>
      <c r="C64" s="985"/>
      <c r="D64" s="758"/>
      <c r="E64" s="758"/>
      <c r="F64" s="758"/>
      <c r="G64" s="662"/>
      <c r="H64" s="662"/>
      <c r="I64" s="662"/>
      <c r="J64" s="847"/>
      <c r="K64" s="917"/>
      <c r="L64" s="662"/>
      <c r="M64" s="662"/>
      <c r="N64" s="662"/>
      <c r="O64" s="662"/>
      <c r="P64" s="662"/>
      <c r="Q64" s="662"/>
      <c r="R64" s="664"/>
      <c r="S64" s="662"/>
      <c r="T64" s="664"/>
      <c r="U64" s="665"/>
      <c r="V64" s="664"/>
      <c r="W64" s="662"/>
      <c r="X64" s="662"/>
      <c r="Y64" s="662"/>
      <c r="Z64" s="662"/>
      <c r="AA64" s="662"/>
      <c r="AB64" s="662"/>
      <c r="AC64" s="662"/>
      <c r="AD64" s="832"/>
      <c r="AE64" s="845"/>
      <c r="AF64" s="753"/>
      <c r="AG64" s="753"/>
      <c r="AH64" s="753"/>
      <c r="AI64" s="834"/>
      <c r="AJ64" s="834"/>
      <c r="AK64" s="834"/>
      <c r="AL64" s="834"/>
      <c r="AM64" s="834"/>
      <c r="AN64" s="834"/>
      <c r="AO64" s="834"/>
      <c r="AP64" s="834"/>
      <c r="AQ64" s="834"/>
      <c r="AR64" s="665"/>
      <c r="AS64" s="665"/>
      <c r="AT64" s="665"/>
      <c r="AU64" s="665"/>
      <c r="AV64" s="665"/>
      <c r="AW64" s="665"/>
      <c r="AX64" s="665"/>
      <c r="AY64" s="665"/>
      <c r="AZ64" s="665"/>
      <c r="BA64" s="665"/>
      <c r="BB64" s="665"/>
      <c r="BC64" s="665"/>
      <c r="BD64" s="665"/>
      <c r="BE64" s="665"/>
      <c r="BF64" s="665"/>
      <c r="BG64" s="665"/>
      <c r="BH64" s="665"/>
    </row>
    <row r="65" ht="15.0" customHeight="1">
      <c r="A65" s="788"/>
      <c r="B65" s="918" t="s">
        <v>203</v>
      </c>
      <c r="C65" s="855" t="s">
        <v>204</v>
      </c>
      <c r="D65" s="856" t="s">
        <v>171</v>
      </c>
      <c r="E65" s="856" t="s">
        <v>881</v>
      </c>
      <c r="F65" s="986" t="s">
        <v>882</v>
      </c>
      <c r="G65" s="857"/>
      <c r="H65" s="857" t="s">
        <v>146</v>
      </c>
      <c r="I65" s="857">
        <f>SUM(I67:I84)</f>
        <v>46</v>
      </c>
      <c r="J65" s="858"/>
      <c r="K65" s="859">
        <v>2312.2</v>
      </c>
      <c r="L65" s="767"/>
      <c r="M65" s="768"/>
      <c r="N65" s="769"/>
      <c r="O65" s="770"/>
      <c r="P65" s="771"/>
      <c r="Q65" s="772"/>
      <c r="R65" s="947"/>
      <c r="S65" s="774"/>
      <c r="T65" s="919"/>
      <c r="U65" s="776"/>
      <c r="V65" s="777"/>
      <c r="W65" s="778"/>
      <c r="X65" s="779"/>
      <c r="Y65" s="780"/>
      <c r="Z65" s="781"/>
      <c r="AA65" s="782"/>
      <c r="AB65" s="857">
        <f>SUM(L65:AA65)</f>
        <v>0</v>
      </c>
      <c r="AC65" s="860">
        <f t="shared" ref="AC65:AC84" si="64">AB65*I65</f>
        <v>0</v>
      </c>
      <c r="AD65" s="861">
        <f t="shared" ref="AD65:AD84" si="65">AB65*K65</f>
        <v>0</v>
      </c>
      <c r="AE65" s="845"/>
      <c r="AF65" s="458">
        <f>SUM(AF84)</f>
        <v>0.8618265279</v>
      </c>
      <c r="AG65" s="458">
        <f>AF65*AB65</f>
        <v>0</v>
      </c>
      <c r="AH65" s="458"/>
      <c r="AI65" s="920"/>
      <c r="AJ65" s="920"/>
      <c r="AK65" s="920"/>
      <c r="AL65" s="920"/>
      <c r="AM65" s="920"/>
      <c r="AN65" s="920"/>
      <c r="AO65" s="921"/>
      <c r="AP65" s="921"/>
      <c r="AQ65" s="914"/>
      <c r="AR65" s="455">
        <f t="shared" ref="AR65:BG65" si="63">$I65*L65</f>
        <v>0</v>
      </c>
      <c r="AS65" s="455">
        <f t="shared" si="63"/>
        <v>0</v>
      </c>
      <c r="AT65" s="455">
        <f t="shared" si="63"/>
        <v>0</v>
      </c>
      <c r="AU65" s="455">
        <f t="shared" si="63"/>
        <v>0</v>
      </c>
      <c r="AV65" s="455">
        <f t="shared" si="63"/>
        <v>0</v>
      </c>
      <c r="AW65" s="455">
        <f t="shared" si="63"/>
        <v>0</v>
      </c>
      <c r="AX65" s="455">
        <f t="shared" si="63"/>
        <v>0</v>
      </c>
      <c r="AY65" s="455">
        <f t="shared" si="63"/>
        <v>0</v>
      </c>
      <c r="AZ65" s="455">
        <f t="shared" si="63"/>
        <v>0</v>
      </c>
      <c r="BA65" s="455">
        <f t="shared" si="63"/>
        <v>0</v>
      </c>
      <c r="BB65" s="455">
        <f t="shared" si="63"/>
        <v>0</v>
      </c>
      <c r="BC65" s="455">
        <f t="shared" si="63"/>
        <v>0</v>
      </c>
      <c r="BD65" s="455">
        <f t="shared" si="63"/>
        <v>0</v>
      </c>
      <c r="BE65" s="455">
        <f t="shared" si="63"/>
        <v>0</v>
      </c>
      <c r="BF65" s="455">
        <f t="shared" si="63"/>
        <v>0</v>
      </c>
      <c r="BG65" s="455">
        <f t="shared" si="63"/>
        <v>0</v>
      </c>
      <c r="BH65" s="665"/>
    </row>
    <row r="66" ht="19.5" customHeight="1">
      <c r="A66" s="827"/>
      <c r="B66" s="828"/>
      <c r="C66" s="828"/>
      <c r="D66" s="987"/>
      <c r="E66" s="846" t="s">
        <v>883</v>
      </c>
      <c r="F66" s="758"/>
      <c r="G66" s="662"/>
      <c r="H66" s="662"/>
      <c r="I66" s="662"/>
      <c r="J66" s="847"/>
      <c r="K66" s="848"/>
      <c r="L66" s="662"/>
      <c r="M66" s="662"/>
      <c r="N66" s="662"/>
      <c r="O66" s="662"/>
      <c r="P66" s="662"/>
      <c r="Q66" s="662"/>
      <c r="R66" s="665"/>
      <c r="S66" s="662"/>
      <c r="T66" s="665"/>
      <c r="U66" s="665"/>
      <c r="V66" s="664"/>
      <c r="W66" s="662"/>
      <c r="X66" s="662"/>
      <c r="Y66" s="662"/>
      <c r="Z66" s="662"/>
      <c r="AA66" s="662"/>
      <c r="AB66" s="662">
        <f>SUM(L66:Z66)</f>
        <v>0</v>
      </c>
      <c r="AC66" s="662">
        <f t="shared" si="64"/>
        <v>0</v>
      </c>
      <c r="AD66" s="832">
        <f t="shared" si="65"/>
        <v>0</v>
      </c>
      <c r="AE66" s="845"/>
      <c r="AF66" s="753"/>
      <c r="AG66" s="458"/>
      <c r="AH66" s="753"/>
      <c r="AI66" s="944"/>
      <c r="AJ66" s="944"/>
      <c r="AK66" s="944"/>
      <c r="AL66" s="944"/>
      <c r="AM66" s="944"/>
      <c r="AN66" s="944"/>
      <c r="AO66" s="945"/>
      <c r="AP66" s="945"/>
      <c r="AQ66" s="834"/>
      <c r="AR66" s="455"/>
      <c r="AS66" s="455"/>
      <c r="AT66" s="455"/>
      <c r="AU66" s="455"/>
      <c r="AV66" s="455"/>
      <c r="AW66" s="455"/>
      <c r="AX66" s="455"/>
      <c r="AY66" s="455"/>
      <c r="AZ66" s="455"/>
      <c r="BA66" s="455"/>
      <c r="BB66" s="455"/>
      <c r="BC66" s="455"/>
      <c r="BD66" s="455"/>
      <c r="BE66" s="455"/>
      <c r="BF66" s="455"/>
      <c r="BG66" s="455"/>
      <c r="BH66" s="665"/>
    </row>
    <row r="67" ht="12.75" customHeight="1">
      <c r="A67" s="788"/>
      <c r="B67" s="925" t="s">
        <v>884</v>
      </c>
      <c r="C67" s="886" t="s">
        <v>885</v>
      </c>
      <c r="D67" s="864" t="s">
        <v>171</v>
      </c>
      <c r="E67" s="864" t="s">
        <v>881</v>
      </c>
      <c r="F67" s="936" t="s">
        <v>886</v>
      </c>
      <c r="G67" s="869" t="s">
        <v>887</v>
      </c>
      <c r="H67" s="857" t="s">
        <v>146</v>
      </c>
      <c r="I67" s="887">
        <v>1.0</v>
      </c>
      <c r="J67" s="888" t="s">
        <v>888</v>
      </c>
      <c r="K67" s="889">
        <v>174.07</v>
      </c>
      <c r="L67" s="767"/>
      <c r="M67" s="768"/>
      <c r="N67" s="769"/>
      <c r="O67" s="770"/>
      <c r="P67" s="771"/>
      <c r="Q67" s="772"/>
      <c r="R67" s="773"/>
      <c r="S67" s="774"/>
      <c r="T67" s="775"/>
      <c r="U67" s="776"/>
      <c r="V67" s="777"/>
      <c r="W67" s="778"/>
      <c r="X67" s="779"/>
      <c r="Y67" s="780"/>
      <c r="Z67" s="781"/>
      <c r="AA67" s="902"/>
      <c r="AB67" s="903">
        <f t="shared" ref="AB67:AB84" si="67">SUM(L67:AA67)</f>
        <v>0</v>
      </c>
      <c r="AC67" s="904">
        <f t="shared" si="64"/>
        <v>0</v>
      </c>
      <c r="AD67" s="905">
        <f t="shared" si="65"/>
        <v>0</v>
      </c>
      <c r="AE67" s="988"/>
      <c r="AF67" s="812">
        <v>3.0390724932187863</v>
      </c>
      <c r="AG67" s="458">
        <f t="shared" ref="AG67:AG84" si="68">AF67*AB67</f>
        <v>0</v>
      </c>
      <c r="AH67" s="458"/>
      <c r="AI67" s="813">
        <v>4.0</v>
      </c>
      <c r="AJ67" s="784"/>
      <c r="AK67" s="784"/>
      <c r="AL67" s="784"/>
      <c r="AM67" s="813">
        <v>1.0</v>
      </c>
      <c r="AN67" s="784"/>
      <c r="AO67" s="929"/>
      <c r="AP67" s="929"/>
      <c r="AQ67" s="914"/>
      <c r="AR67" s="455">
        <f t="shared" ref="AR67:BG67" si="66">$I67*L67</f>
        <v>0</v>
      </c>
      <c r="AS67" s="455">
        <f t="shared" si="66"/>
        <v>0</v>
      </c>
      <c r="AT67" s="455">
        <f t="shared" si="66"/>
        <v>0</v>
      </c>
      <c r="AU67" s="455">
        <f t="shared" si="66"/>
        <v>0</v>
      </c>
      <c r="AV67" s="455">
        <f t="shared" si="66"/>
        <v>0</v>
      </c>
      <c r="AW67" s="455">
        <f t="shared" si="66"/>
        <v>0</v>
      </c>
      <c r="AX67" s="455">
        <f t="shared" si="66"/>
        <v>0</v>
      </c>
      <c r="AY67" s="455">
        <f t="shared" si="66"/>
        <v>0</v>
      </c>
      <c r="AZ67" s="455">
        <f t="shared" si="66"/>
        <v>0</v>
      </c>
      <c r="BA67" s="455">
        <f t="shared" si="66"/>
        <v>0</v>
      </c>
      <c r="BB67" s="455">
        <f t="shared" si="66"/>
        <v>0</v>
      </c>
      <c r="BC67" s="455">
        <f t="shared" si="66"/>
        <v>0</v>
      </c>
      <c r="BD67" s="455">
        <f t="shared" si="66"/>
        <v>0</v>
      </c>
      <c r="BE67" s="455">
        <f t="shared" si="66"/>
        <v>0</v>
      </c>
      <c r="BF67" s="455">
        <f t="shared" si="66"/>
        <v>0</v>
      </c>
      <c r="BG67" s="455">
        <f t="shared" si="66"/>
        <v>0</v>
      </c>
      <c r="BH67" s="665"/>
    </row>
    <row r="68" ht="12.75" customHeight="1">
      <c r="A68" s="788"/>
      <c r="B68" s="918" t="s">
        <v>889</v>
      </c>
      <c r="C68" s="855" t="s">
        <v>890</v>
      </c>
      <c r="D68" s="856" t="s">
        <v>171</v>
      </c>
      <c r="E68" s="856" t="s">
        <v>881</v>
      </c>
      <c r="F68" s="989" t="s">
        <v>891</v>
      </c>
      <c r="G68" s="869" t="s">
        <v>887</v>
      </c>
      <c r="H68" s="857" t="s">
        <v>146</v>
      </c>
      <c r="I68" s="857">
        <v>1.0</v>
      </c>
      <c r="J68" s="860" t="s">
        <v>888</v>
      </c>
      <c r="K68" s="870">
        <v>116.39</v>
      </c>
      <c r="L68" s="890"/>
      <c r="M68" s="891"/>
      <c r="N68" s="769"/>
      <c r="O68" s="892"/>
      <c r="P68" s="893"/>
      <c r="Q68" s="894"/>
      <c r="R68" s="895"/>
      <c r="S68" s="990"/>
      <c r="T68" s="906"/>
      <c r="U68" s="897"/>
      <c r="V68" s="898"/>
      <c r="W68" s="899"/>
      <c r="X68" s="991"/>
      <c r="Y68" s="900"/>
      <c r="Z68" s="901"/>
      <c r="AA68" s="902"/>
      <c r="AB68" s="857">
        <f t="shared" si="67"/>
        <v>0</v>
      </c>
      <c r="AC68" s="860">
        <f t="shared" si="64"/>
        <v>0</v>
      </c>
      <c r="AD68" s="861">
        <f t="shared" si="65"/>
        <v>0</v>
      </c>
      <c r="AE68" s="988"/>
      <c r="AF68" s="812">
        <v>2.222605256234635</v>
      </c>
      <c r="AG68" s="458">
        <f t="shared" si="68"/>
        <v>0</v>
      </c>
      <c r="AH68" s="458"/>
      <c r="AI68" s="813">
        <v>4.0</v>
      </c>
      <c r="AJ68" s="784"/>
      <c r="AK68" s="784"/>
      <c r="AL68" s="784"/>
      <c r="AM68" s="813">
        <v>1.0</v>
      </c>
      <c r="AN68" s="784"/>
      <c r="AO68" s="929"/>
      <c r="AP68" s="929"/>
      <c r="AQ68" s="914"/>
      <c r="AR68" s="455">
        <f t="shared" ref="AR68:BG68" si="69">$I68*L68</f>
        <v>0</v>
      </c>
      <c r="AS68" s="455">
        <f t="shared" si="69"/>
        <v>0</v>
      </c>
      <c r="AT68" s="455">
        <f t="shared" si="69"/>
        <v>0</v>
      </c>
      <c r="AU68" s="455">
        <f t="shared" si="69"/>
        <v>0</v>
      </c>
      <c r="AV68" s="455">
        <f t="shared" si="69"/>
        <v>0</v>
      </c>
      <c r="AW68" s="455">
        <f t="shared" si="69"/>
        <v>0</v>
      </c>
      <c r="AX68" s="455">
        <f t="shared" si="69"/>
        <v>0</v>
      </c>
      <c r="AY68" s="455">
        <f t="shared" si="69"/>
        <v>0</v>
      </c>
      <c r="AZ68" s="455">
        <f t="shared" si="69"/>
        <v>0</v>
      </c>
      <c r="BA68" s="455">
        <f t="shared" si="69"/>
        <v>0</v>
      </c>
      <c r="BB68" s="455">
        <f t="shared" si="69"/>
        <v>0</v>
      </c>
      <c r="BC68" s="455">
        <f t="shared" si="69"/>
        <v>0</v>
      </c>
      <c r="BD68" s="455">
        <f t="shared" si="69"/>
        <v>0</v>
      </c>
      <c r="BE68" s="455">
        <f t="shared" si="69"/>
        <v>0</v>
      </c>
      <c r="BF68" s="455">
        <f t="shared" si="69"/>
        <v>0</v>
      </c>
      <c r="BG68" s="455">
        <f t="shared" si="69"/>
        <v>0</v>
      </c>
      <c r="BH68" s="665"/>
    </row>
    <row r="69" ht="12.75" customHeight="1">
      <c r="A69" s="788"/>
      <c r="B69" s="925" t="s">
        <v>892</v>
      </c>
      <c r="C69" s="886" t="s">
        <v>893</v>
      </c>
      <c r="D69" s="864" t="s">
        <v>171</v>
      </c>
      <c r="E69" s="864" t="s">
        <v>881</v>
      </c>
      <c r="F69" s="936" t="s">
        <v>894</v>
      </c>
      <c r="G69" s="869" t="s">
        <v>887</v>
      </c>
      <c r="H69" s="857" t="s">
        <v>146</v>
      </c>
      <c r="I69" s="887">
        <v>1.0</v>
      </c>
      <c r="J69" s="992" t="s">
        <v>895</v>
      </c>
      <c r="K69" s="889">
        <v>197.76</v>
      </c>
      <c r="L69" s="890"/>
      <c r="M69" s="891"/>
      <c r="N69" s="769"/>
      <c r="O69" s="892"/>
      <c r="P69" s="893"/>
      <c r="Q69" s="894"/>
      <c r="R69" s="895"/>
      <c r="S69" s="990"/>
      <c r="T69" s="906"/>
      <c r="U69" s="897"/>
      <c r="V69" s="898"/>
      <c r="W69" s="899"/>
      <c r="X69" s="991"/>
      <c r="Y69" s="900"/>
      <c r="Z69" s="901"/>
      <c r="AA69" s="902"/>
      <c r="AB69" s="903">
        <f t="shared" si="67"/>
        <v>0</v>
      </c>
      <c r="AC69" s="904">
        <f t="shared" si="64"/>
        <v>0</v>
      </c>
      <c r="AD69" s="905">
        <f t="shared" si="65"/>
        <v>0</v>
      </c>
      <c r="AE69" s="988"/>
      <c r="AF69" s="812">
        <v>3.7194618573722456</v>
      </c>
      <c r="AG69" s="458">
        <f t="shared" si="68"/>
        <v>0</v>
      </c>
      <c r="AH69" s="458"/>
      <c r="AI69" s="813">
        <v>4.0</v>
      </c>
      <c r="AJ69" s="784"/>
      <c r="AK69" s="784"/>
      <c r="AL69" s="784"/>
      <c r="AM69" s="813">
        <v>1.0</v>
      </c>
      <c r="AN69" s="784"/>
      <c r="AO69" s="929"/>
      <c r="AP69" s="929"/>
      <c r="AQ69" s="914"/>
      <c r="AR69" s="455">
        <f t="shared" ref="AR69:BG69" si="70">$I69*L69</f>
        <v>0</v>
      </c>
      <c r="AS69" s="455">
        <f t="shared" si="70"/>
        <v>0</v>
      </c>
      <c r="AT69" s="455">
        <f t="shared" si="70"/>
        <v>0</v>
      </c>
      <c r="AU69" s="455">
        <f t="shared" si="70"/>
        <v>0</v>
      </c>
      <c r="AV69" s="455">
        <f t="shared" si="70"/>
        <v>0</v>
      </c>
      <c r="AW69" s="455">
        <f t="shared" si="70"/>
        <v>0</v>
      </c>
      <c r="AX69" s="455">
        <f t="shared" si="70"/>
        <v>0</v>
      </c>
      <c r="AY69" s="455">
        <f t="shared" si="70"/>
        <v>0</v>
      </c>
      <c r="AZ69" s="455">
        <f t="shared" si="70"/>
        <v>0</v>
      </c>
      <c r="BA69" s="455">
        <f t="shared" si="70"/>
        <v>0</v>
      </c>
      <c r="BB69" s="455">
        <f t="shared" si="70"/>
        <v>0</v>
      </c>
      <c r="BC69" s="455">
        <f t="shared" si="70"/>
        <v>0</v>
      </c>
      <c r="BD69" s="455">
        <f t="shared" si="70"/>
        <v>0</v>
      </c>
      <c r="BE69" s="455">
        <f t="shared" si="70"/>
        <v>0</v>
      </c>
      <c r="BF69" s="455">
        <f t="shared" si="70"/>
        <v>0</v>
      </c>
      <c r="BG69" s="455">
        <f t="shared" si="70"/>
        <v>0</v>
      </c>
      <c r="BH69" s="665"/>
    </row>
    <row r="70" ht="12.75" customHeight="1">
      <c r="A70" s="788"/>
      <c r="B70" s="918" t="s">
        <v>896</v>
      </c>
      <c r="C70" s="855" t="s">
        <v>897</v>
      </c>
      <c r="D70" s="856" t="s">
        <v>171</v>
      </c>
      <c r="E70" s="856" t="s">
        <v>881</v>
      </c>
      <c r="F70" s="989" t="s">
        <v>898</v>
      </c>
      <c r="G70" s="869" t="s">
        <v>887</v>
      </c>
      <c r="H70" s="857" t="s">
        <v>146</v>
      </c>
      <c r="I70" s="857">
        <v>1.0</v>
      </c>
      <c r="J70" s="993" t="s">
        <v>895</v>
      </c>
      <c r="K70" s="870">
        <v>174.07</v>
      </c>
      <c r="L70" s="767"/>
      <c r="M70" s="768"/>
      <c r="N70" s="769"/>
      <c r="O70" s="770"/>
      <c r="P70" s="771"/>
      <c r="Q70" s="772"/>
      <c r="R70" s="773"/>
      <c r="S70" s="774"/>
      <c r="T70" s="775"/>
      <c r="U70" s="776"/>
      <c r="V70" s="777"/>
      <c r="W70" s="778"/>
      <c r="X70" s="779"/>
      <c r="Y70" s="780"/>
      <c r="Z70" s="781"/>
      <c r="AA70" s="902"/>
      <c r="AB70" s="857">
        <f t="shared" si="67"/>
        <v>0</v>
      </c>
      <c r="AC70" s="860">
        <f t="shared" si="64"/>
        <v>0</v>
      </c>
      <c r="AD70" s="861">
        <f t="shared" si="65"/>
        <v>0</v>
      </c>
      <c r="AE70" s="988"/>
      <c r="AF70" s="812">
        <v>3.08443178416235</v>
      </c>
      <c r="AG70" s="458">
        <f t="shared" si="68"/>
        <v>0</v>
      </c>
      <c r="AH70" s="458"/>
      <c r="AI70" s="813">
        <v>4.0</v>
      </c>
      <c r="AJ70" s="784"/>
      <c r="AK70" s="784"/>
      <c r="AL70" s="784"/>
      <c r="AM70" s="813">
        <v>1.0</v>
      </c>
      <c r="AN70" s="784"/>
      <c r="AO70" s="929"/>
      <c r="AP70" s="929"/>
      <c r="AQ70" s="914"/>
      <c r="AR70" s="455">
        <f t="shared" ref="AR70:BG70" si="71">$I70*L70</f>
        <v>0</v>
      </c>
      <c r="AS70" s="455">
        <f t="shared" si="71"/>
        <v>0</v>
      </c>
      <c r="AT70" s="455">
        <f t="shared" si="71"/>
        <v>0</v>
      </c>
      <c r="AU70" s="455">
        <f t="shared" si="71"/>
        <v>0</v>
      </c>
      <c r="AV70" s="455">
        <f t="shared" si="71"/>
        <v>0</v>
      </c>
      <c r="AW70" s="455">
        <f t="shared" si="71"/>
        <v>0</v>
      </c>
      <c r="AX70" s="455">
        <f t="shared" si="71"/>
        <v>0</v>
      </c>
      <c r="AY70" s="455">
        <f t="shared" si="71"/>
        <v>0</v>
      </c>
      <c r="AZ70" s="455">
        <f t="shared" si="71"/>
        <v>0</v>
      </c>
      <c r="BA70" s="455">
        <f t="shared" si="71"/>
        <v>0</v>
      </c>
      <c r="BB70" s="455">
        <f t="shared" si="71"/>
        <v>0</v>
      </c>
      <c r="BC70" s="455">
        <f t="shared" si="71"/>
        <v>0</v>
      </c>
      <c r="BD70" s="455">
        <f t="shared" si="71"/>
        <v>0</v>
      </c>
      <c r="BE70" s="455">
        <f t="shared" si="71"/>
        <v>0</v>
      </c>
      <c r="BF70" s="455">
        <f t="shared" si="71"/>
        <v>0</v>
      </c>
      <c r="BG70" s="455">
        <f t="shared" si="71"/>
        <v>0</v>
      </c>
      <c r="BH70" s="665"/>
    </row>
    <row r="71" ht="12.75" customHeight="1">
      <c r="A71" s="788"/>
      <c r="B71" s="925" t="s">
        <v>899</v>
      </c>
      <c r="C71" s="886" t="s">
        <v>900</v>
      </c>
      <c r="D71" s="864" t="s">
        <v>171</v>
      </c>
      <c r="E71" s="864" t="s">
        <v>881</v>
      </c>
      <c r="F71" s="936" t="s">
        <v>901</v>
      </c>
      <c r="G71" s="869" t="s">
        <v>887</v>
      </c>
      <c r="H71" s="857" t="s">
        <v>146</v>
      </c>
      <c r="I71" s="887">
        <v>1.0</v>
      </c>
      <c r="J71" s="992" t="s">
        <v>902</v>
      </c>
      <c r="K71" s="889">
        <v>123.6</v>
      </c>
      <c r="L71" s="890"/>
      <c r="M71" s="891"/>
      <c r="N71" s="769"/>
      <c r="O71" s="892"/>
      <c r="P71" s="893"/>
      <c r="Q71" s="894"/>
      <c r="R71" s="895"/>
      <c r="S71" s="990"/>
      <c r="T71" s="906"/>
      <c r="U71" s="897"/>
      <c r="V71" s="898"/>
      <c r="W71" s="899"/>
      <c r="X71" s="991"/>
      <c r="Y71" s="900"/>
      <c r="Z71" s="901"/>
      <c r="AA71" s="902"/>
      <c r="AB71" s="903">
        <f t="shared" si="67"/>
        <v>0</v>
      </c>
      <c r="AC71" s="904">
        <f t="shared" si="64"/>
        <v>0</v>
      </c>
      <c r="AD71" s="905">
        <f t="shared" si="65"/>
        <v>0</v>
      </c>
      <c r="AE71" s="845"/>
      <c r="AF71" s="812">
        <v>2.4040424200088903</v>
      </c>
      <c r="AG71" s="458">
        <f t="shared" si="68"/>
        <v>0</v>
      </c>
      <c r="AH71" s="458"/>
      <c r="AI71" s="813">
        <v>4.0</v>
      </c>
      <c r="AJ71" s="784"/>
      <c r="AK71" s="784"/>
      <c r="AL71" s="813">
        <v>1.0</v>
      </c>
      <c r="AM71" s="784"/>
      <c r="AN71" s="784"/>
      <c r="AO71" s="929"/>
      <c r="AP71" s="929"/>
      <c r="AQ71" s="914"/>
      <c r="AR71" s="455">
        <f t="shared" ref="AR71:BG71" si="72">$I71*L71</f>
        <v>0</v>
      </c>
      <c r="AS71" s="455">
        <f t="shared" si="72"/>
        <v>0</v>
      </c>
      <c r="AT71" s="455">
        <f t="shared" si="72"/>
        <v>0</v>
      </c>
      <c r="AU71" s="455">
        <f t="shared" si="72"/>
        <v>0</v>
      </c>
      <c r="AV71" s="455">
        <f t="shared" si="72"/>
        <v>0</v>
      </c>
      <c r="AW71" s="455">
        <f t="shared" si="72"/>
        <v>0</v>
      </c>
      <c r="AX71" s="455">
        <f t="shared" si="72"/>
        <v>0</v>
      </c>
      <c r="AY71" s="455">
        <f t="shared" si="72"/>
        <v>0</v>
      </c>
      <c r="AZ71" s="455">
        <f t="shared" si="72"/>
        <v>0</v>
      </c>
      <c r="BA71" s="455">
        <f t="shared" si="72"/>
        <v>0</v>
      </c>
      <c r="BB71" s="455">
        <f t="shared" si="72"/>
        <v>0</v>
      </c>
      <c r="BC71" s="455">
        <f t="shared" si="72"/>
        <v>0</v>
      </c>
      <c r="BD71" s="455">
        <f t="shared" si="72"/>
        <v>0</v>
      </c>
      <c r="BE71" s="455">
        <f t="shared" si="72"/>
        <v>0</v>
      </c>
      <c r="BF71" s="455">
        <f t="shared" si="72"/>
        <v>0</v>
      </c>
      <c r="BG71" s="455">
        <f t="shared" si="72"/>
        <v>0</v>
      </c>
      <c r="BH71" s="665"/>
    </row>
    <row r="72" ht="12.75" customHeight="1">
      <c r="A72" s="788"/>
      <c r="B72" s="918" t="s">
        <v>903</v>
      </c>
      <c r="C72" s="855" t="s">
        <v>904</v>
      </c>
      <c r="D72" s="856" t="s">
        <v>171</v>
      </c>
      <c r="E72" s="856" t="s">
        <v>881</v>
      </c>
      <c r="F72" s="989" t="s">
        <v>905</v>
      </c>
      <c r="G72" s="857" t="s">
        <v>476</v>
      </c>
      <c r="H72" s="857" t="s">
        <v>146</v>
      </c>
      <c r="I72" s="857">
        <v>1.0</v>
      </c>
      <c r="J72" s="993" t="s">
        <v>902</v>
      </c>
      <c r="K72" s="870">
        <v>112.27</v>
      </c>
      <c r="L72" s="767"/>
      <c r="M72" s="768"/>
      <c r="N72" s="769"/>
      <c r="O72" s="770"/>
      <c r="P72" s="771"/>
      <c r="Q72" s="772"/>
      <c r="R72" s="773"/>
      <c r="S72" s="774"/>
      <c r="T72" s="775"/>
      <c r="U72" s="776"/>
      <c r="V72" s="777"/>
      <c r="W72" s="778"/>
      <c r="X72" s="779"/>
      <c r="Y72" s="780"/>
      <c r="Z72" s="781"/>
      <c r="AA72" s="902"/>
      <c r="AB72" s="857">
        <f t="shared" si="67"/>
        <v>0</v>
      </c>
      <c r="AC72" s="860">
        <f t="shared" si="64"/>
        <v>0</v>
      </c>
      <c r="AD72" s="861">
        <f t="shared" si="65"/>
        <v>0</v>
      </c>
      <c r="AE72" s="845"/>
      <c r="AF72" s="812">
        <v>2.131886674347507</v>
      </c>
      <c r="AG72" s="458">
        <f t="shared" si="68"/>
        <v>0</v>
      </c>
      <c r="AH72" s="458"/>
      <c r="AI72" s="813">
        <v>4.0</v>
      </c>
      <c r="AJ72" s="784"/>
      <c r="AK72" s="784"/>
      <c r="AL72" s="813">
        <v>1.0</v>
      </c>
      <c r="AM72" s="784"/>
      <c r="AN72" s="784"/>
      <c r="AO72" s="929"/>
      <c r="AP72" s="929"/>
      <c r="AQ72" s="914"/>
      <c r="AR72" s="455">
        <f t="shared" ref="AR72:BG72" si="73">$I72*L72</f>
        <v>0</v>
      </c>
      <c r="AS72" s="455">
        <f t="shared" si="73"/>
        <v>0</v>
      </c>
      <c r="AT72" s="455">
        <f t="shared" si="73"/>
        <v>0</v>
      </c>
      <c r="AU72" s="455">
        <f t="shared" si="73"/>
        <v>0</v>
      </c>
      <c r="AV72" s="455">
        <f t="shared" si="73"/>
        <v>0</v>
      </c>
      <c r="AW72" s="455">
        <f t="shared" si="73"/>
        <v>0</v>
      </c>
      <c r="AX72" s="455">
        <f t="shared" si="73"/>
        <v>0</v>
      </c>
      <c r="AY72" s="455">
        <f t="shared" si="73"/>
        <v>0</v>
      </c>
      <c r="AZ72" s="455">
        <f t="shared" si="73"/>
        <v>0</v>
      </c>
      <c r="BA72" s="455">
        <f t="shared" si="73"/>
        <v>0</v>
      </c>
      <c r="BB72" s="455">
        <f t="shared" si="73"/>
        <v>0</v>
      </c>
      <c r="BC72" s="455">
        <f t="shared" si="73"/>
        <v>0</v>
      </c>
      <c r="BD72" s="455">
        <f t="shared" si="73"/>
        <v>0</v>
      </c>
      <c r="BE72" s="455">
        <f t="shared" si="73"/>
        <v>0</v>
      </c>
      <c r="BF72" s="455">
        <f t="shared" si="73"/>
        <v>0</v>
      </c>
      <c r="BG72" s="455">
        <f t="shared" si="73"/>
        <v>0</v>
      </c>
      <c r="BH72" s="665"/>
    </row>
    <row r="73" ht="12.75" customHeight="1">
      <c r="A73" s="788"/>
      <c r="B73" s="925" t="s">
        <v>906</v>
      </c>
      <c r="C73" s="886" t="s">
        <v>907</v>
      </c>
      <c r="D73" s="864" t="s">
        <v>171</v>
      </c>
      <c r="E73" s="864" t="s">
        <v>881</v>
      </c>
      <c r="F73" s="936" t="s">
        <v>908</v>
      </c>
      <c r="G73" s="857" t="s">
        <v>476</v>
      </c>
      <c r="H73" s="857" t="s">
        <v>146</v>
      </c>
      <c r="I73" s="887">
        <v>1.0</v>
      </c>
      <c r="J73" s="992" t="s">
        <v>902</v>
      </c>
      <c r="K73" s="889">
        <v>131.84</v>
      </c>
      <c r="L73" s="890"/>
      <c r="M73" s="891"/>
      <c r="N73" s="769"/>
      <c r="O73" s="892"/>
      <c r="P73" s="893"/>
      <c r="Q73" s="894"/>
      <c r="R73" s="895"/>
      <c r="S73" s="990"/>
      <c r="T73" s="906"/>
      <c r="U73" s="897"/>
      <c r="V73" s="898"/>
      <c r="W73" s="899"/>
      <c r="X73" s="991"/>
      <c r="Y73" s="900"/>
      <c r="Z73" s="901"/>
      <c r="AA73" s="902"/>
      <c r="AB73" s="903">
        <f t="shared" si="67"/>
        <v>0</v>
      </c>
      <c r="AC73" s="904">
        <f t="shared" si="64"/>
        <v>0</v>
      </c>
      <c r="AD73" s="905">
        <f t="shared" si="65"/>
        <v>0</v>
      </c>
      <c r="AE73" s="845"/>
      <c r="AF73" s="812">
        <v>2.5854795837831466</v>
      </c>
      <c r="AG73" s="458">
        <f t="shared" si="68"/>
        <v>0</v>
      </c>
      <c r="AH73" s="458"/>
      <c r="AI73" s="813">
        <v>4.0</v>
      </c>
      <c r="AJ73" s="784"/>
      <c r="AK73" s="784"/>
      <c r="AL73" s="784"/>
      <c r="AM73" s="813">
        <v>1.0</v>
      </c>
      <c r="AN73" s="813"/>
      <c r="AO73" s="929"/>
      <c r="AP73" s="929"/>
      <c r="AQ73" s="914"/>
      <c r="AR73" s="455">
        <f t="shared" ref="AR73:BG73" si="74">$I73*L73</f>
        <v>0</v>
      </c>
      <c r="AS73" s="455">
        <f t="shared" si="74"/>
        <v>0</v>
      </c>
      <c r="AT73" s="455">
        <f t="shared" si="74"/>
        <v>0</v>
      </c>
      <c r="AU73" s="455">
        <f t="shared" si="74"/>
        <v>0</v>
      </c>
      <c r="AV73" s="455">
        <f t="shared" si="74"/>
        <v>0</v>
      </c>
      <c r="AW73" s="455">
        <f t="shared" si="74"/>
        <v>0</v>
      </c>
      <c r="AX73" s="455">
        <f t="shared" si="74"/>
        <v>0</v>
      </c>
      <c r="AY73" s="455">
        <f t="shared" si="74"/>
        <v>0</v>
      </c>
      <c r="AZ73" s="455">
        <f t="shared" si="74"/>
        <v>0</v>
      </c>
      <c r="BA73" s="455">
        <f t="shared" si="74"/>
        <v>0</v>
      </c>
      <c r="BB73" s="455">
        <f t="shared" si="74"/>
        <v>0</v>
      </c>
      <c r="BC73" s="455">
        <f t="shared" si="74"/>
        <v>0</v>
      </c>
      <c r="BD73" s="455">
        <f t="shared" si="74"/>
        <v>0</v>
      </c>
      <c r="BE73" s="455">
        <f t="shared" si="74"/>
        <v>0</v>
      </c>
      <c r="BF73" s="455">
        <f t="shared" si="74"/>
        <v>0</v>
      </c>
      <c r="BG73" s="455">
        <f t="shared" si="74"/>
        <v>0</v>
      </c>
      <c r="BH73" s="665"/>
    </row>
    <row r="74" ht="12.75" customHeight="1">
      <c r="A74" s="788"/>
      <c r="B74" s="918" t="s">
        <v>909</v>
      </c>
      <c r="C74" s="855" t="s">
        <v>910</v>
      </c>
      <c r="D74" s="856" t="s">
        <v>171</v>
      </c>
      <c r="E74" s="856" t="s">
        <v>881</v>
      </c>
      <c r="F74" s="989" t="s">
        <v>911</v>
      </c>
      <c r="G74" s="857" t="s">
        <v>476</v>
      </c>
      <c r="H74" s="857" t="s">
        <v>146</v>
      </c>
      <c r="I74" s="857">
        <v>1.0</v>
      </c>
      <c r="J74" s="993" t="s">
        <v>902</v>
      </c>
      <c r="K74" s="870">
        <v>104.03</v>
      </c>
      <c r="L74" s="767"/>
      <c r="M74" s="768"/>
      <c r="N74" s="769"/>
      <c r="O74" s="770"/>
      <c r="P74" s="771"/>
      <c r="Q74" s="772"/>
      <c r="R74" s="773"/>
      <c r="S74" s="774"/>
      <c r="T74" s="775"/>
      <c r="U74" s="776"/>
      <c r="V74" s="777"/>
      <c r="W74" s="778"/>
      <c r="X74" s="779"/>
      <c r="Y74" s="780"/>
      <c r="Z74" s="781"/>
      <c r="AA74" s="902"/>
      <c r="AB74" s="857">
        <f t="shared" si="67"/>
        <v>0</v>
      </c>
      <c r="AC74" s="860">
        <f t="shared" si="64"/>
        <v>0</v>
      </c>
      <c r="AD74" s="861">
        <f t="shared" si="65"/>
        <v>0</v>
      </c>
      <c r="AE74" s="845"/>
      <c r="AF74" s="812">
        <v>1.995808801516815</v>
      </c>
      <c r="AG74" s="458">
        <f t="shared" si="68"/>
        <v>0</v>
      </c>
      <c r="AH74" s="458"/>
      <c r="AI74" s="813">
        <v>4.0</v>
      </c>
      <c r="AJ74" s="784"/>
      <c r="AK74" s="784"/>
      <c r="AL74" s="784"/>
      <c r="AM74" s="813">
        <v>1.0</v>
      </c>
      <c r="AN74" s="784"/>
      <c r="AO74" s="929"/>
      <c r="AP74" s="929"/>
      <c r="AQ74" s="914"/>
      <c r="AR74" s="455">
        <f t="shared" ref="AR74:BG74" si="75">$I74*L74</f>
        <v>0</v>
      </c>
      <c r="AS74" s="455">
        <f t="shared" si="75"/>
        <v>0</v>
      </c>
      <c r="AT74" s="455">
        <f t="shared" si="75"/>
        <v>0</v>
      </c>
      <c r="AU74" s="455">
        <f t="shared" si="75"/>
        <v>0</v>
      </c>
      <c r="AV74" s="455">
        <f t="shared" si="75"/>
        <v>0</v>
      </c>
      <c r="AW74" s="455">
        <f t="shared" si="75"/>
        <v>0</v>
      </c>
      <c r="AX74" s="455">
        <f t="shared" si="75"/>
        <v>0</v>
      </c>
      <c r="AY74" s="455">
        <f t="shared" si="75"/>
        <v>0</v>
      </c>
      <c r="AZ74" s="455">
        <f t="shared" si="75"/>
        <v>0</v>
      </c>
      <c r="BA74" s="455">
        <f t="shared" si="75"/>
        <v>0</v>
      </c>
      <c r="BB74" s="455">
        <f t="shared" si="75"/>
        <v>0</v>
      </c>
      <c r="BC74" s="455">
        <f t="shared" si="75"/>
        <v>0</v>
      </c>
      <c r="BD74" s="455">
        <f t="shared" si="75"/>
        <v>0</v>
      </c>
      <c r="BE74" s="455">
        <f t="shared" si="75"/>
        <v>0</v>
      </c>
      <c r="BF74" s="455">
        <f t="shared" si="75"/>
        <v>0</v>
      </c>
      <c r="BG74" s="455">
        <f t="shared" si="75"/>
        <v>0</v>
      </c>
      <c r="BH74" s="665"/>
    </row>
    <row r="75" ht="12.75" customHeight="1">
      <c r="A75" s="788"/>
      <c r="B75" s="925" t="s">
        <v>912</v>
      </c>
      <c r="C75" s="886" t="s">
        <v>913</v>
      </c>
      <c r="D75" s="864" t="s">
        <v>171</v>
      </c>
      <c r="E75" s="864" t="s">
        <v>881</v>
      </c>
      <c r="F75" s="936" t="s">
        <v>914</v>
      </c>
      <c r="G75" s="857" t="s">
        <v>476</v>
      </c>
      <c r="H75" s="857" t="s">
        <v>146</v>
      </c>
      <c r="I75" s="887">
        <v>2.0</v>
      </c>
      <c r="J75" s="992" t="s">
        <v>915</v>
      </c>
      <c r="K75" s="889">
        <v>104.03</v>
      </c>
      <c r="L75" s="890"/>
      <c r="M75" s="891"/>
      <c r="N75" s="769"/>
      <c r="O75" s="892"/>
      <c r="P75" s="893"/>
      <c r="Q75" s="894"/>
      <c r="R75" s="895"/>
      <c r="S75" s="990"/>
      <c r="T75" s="906"/>
      <c r="U75" s="897"/>
      <c r="V75" s="898"/>
      <c r="W75" s="899"/>
      <c r="X75" s="991"/>
      <c r="Y75" s="900"/>
      <c r="Z75" s="901"/>
      <c r="AA75" s="902"/>
      <c r="AB75" s="903">
        <f t="shared" si="67"/>
        <v>0</v>
      </c>
      <c r="AC75" s="904">
        <f t="shared" si="64"/>
        <v>0</v>
      </c>
      <c r="AD75" s="905">
        <f t="shared" si="65"/>
        <v>0</v>
      </c>
      <c r="AE75" s="845"/>
      <c r="AF75" s="812">
        <v>1.7690123467989949</v>
      </c>
      <c r="AG75" s="458">
        <f t="shared" si="68"/>
        <v>0</v>
      </c>
      <c r="AH75" s="458"/>
      <c r="AI75" s="813">
        <v>6.0</v>
      </c>
      <c r="AJ75" s="784"/>
      <c r="AK75" s="813">
        <v>2.0</v>
      </c>
      <c r="AL75" s="784"/>
      <c r="AM75" s="784"/>
      <c r="AN75" s="784"/>
      <c r="AO75" s="929"/>
      <c r="AP75" s="929"/>
      <c r="AQ75" s="914"/>
      <c r="AR75" s="455">
        <f t="shared" ref="AR75:BG75" si="76">$I75*L75</f>
        <v>0</v>
      </c>
      <c r="AS75" s="455">
        <f t="shared" si="76"/>
        <v>0</v>
      </c>
      <c r="AT75" s="455">
        <f t="shared" si="76"/>
        <v>0</v>
      </c>
      <c r="AU75" s="455">
        <f t="shared" si="76"/>
        <v>0</v>
      </c>
      <c r="AV75" s="455">
        <f t="shared" si="76"/>
        <v>0</v>
      </c>
      <c r="AW75" s="455">
        <f t="shared" si="76"/>
        <v>0</v>
      </c>
      <c r="AX75" s="455">
        <f t="shared" si="76"/>
        <v>0</v>
      </c>
      <c r="AY75" s="455">
        <f t="shared" si="76"/>
        <v>0</v>
      </c>
      <c r="AZ75" s="455">
        <f t="shared" si="76"/>
        <v>0</v>
      </c>
      <c r="BA75" s="455">
        <f t="shared" si="76"/>
        <v>0</v>
      </c>
      <c r="BB75" s="455">
        <f t="shared" si="76"/>
        <v>0</v>
      </c>
      <c r="BC75" s="455">
        <f t="shared" si="76"/>
        <v>0</v>
      </c>
      <c r="BD75" s="455">
        <f t="shared" si="76"/>
        <v>0</v>
      </c>
      <c r="BE75" s="455">
        <f t="shared" si="76"/>
        <v>0</v>
      </c>
      <c r="BF75" s="455">
        <f t="shared" si="76"/>
        <v>0</v>
      </c>
      <c r="BG75" s="455">
        <f t="shared" si="76"/>
        <v>0</v>
      </c>
      <c r="BH75" s="665"/>
    </row>
    <row r="76" ht="12.75" customHeight="1">
      <c r="A76" s="788"/>
      <c r="B76" s="918" t="s">
        <v>916</v>
      </c>
      <c r="C76" s="855" t="s">
        <v>917</v>
      </c>
      <c r="D76" s="856" t="s">
        <v>171</v>
      </c>
      <c r="E76" s="856" t="s">
        <v>881</v>
      </c>
      <c r="F76" s="989" t="s">
        <v>918</v>
      </c>
      <c r="G76" s="857" t="s">
        <v>476</v>
      </c>
      <c r="H76" s="857" t="s">
        <v>146</v>
      </c>
      <c r="I76" s="857">
        <v>2.0</v>
      </c>
      <c r="J76" s="993" t="s">
        <v>915</v>
      </c>
      <c r="K76" s="870">
        <v>147.29</v>
      </c>
      <c r="L76" s="767"/>
      <c r="M76" s="768"/>
      <c r="N76" s="769"/>
      <c r="O76" s="770"/>
      <c r="P76" s="771"/>
      <c r="Q76" s="772"/>
      <c r="R76" s="773"/>
      <c r="S76" s="774"/>
      <c r="T76" s="775"/>
      <c r="U76" s="776"/>
      <c r="V76" s="777"/>
      <c r="W76" s="778"/>
      <c r="X76" s="779"/>
      <c r="Y76" s="780"/>
      <c r="Z76" s="781"/>
      <c r="AA76" s="902"/>
      <c r="AB76" s="857">
        <f t="shared" si="67"/>
        <v>0</v>
      </c>
      <c r="AC76" s="860">
        <f t="shared" si="64"/>
        <v>0</v>
      </c>
      <c r="AD76" s="861">
        <f t="shared" si="65"/>
        <v>0</v>
      </c>
      <c r="AE76" s="845"/>
      <c r="AF76" s="812">
        <v>2.4494017109524546</v>
      </c>
      <c r="AG76" s="458">
        <f t="shared" si="68"/>
        <v>0</v>
      </c>
      <c r="AH76" s="458"/>
      <c r="AI76" s="813">
        <v>6.0</v>
      </c>
      <c r="AJ76" s="784"/>
      <c r="AK76" s="784"/>
      <c r="AL76" s="813">
        <v>2.0</v>
      </c>
      <c r="AM76" s="784"/>
      <c r="AN76" s="784"/>
      <c r="AO76" s="929"/>
      <c r="AP76" s="929"/>
      <c r="AQ76" s="914"/>
      <c r="AR76" s="455">
        <f t="shared" ref="AR76:BG76" si="77">$I76*L76</f>
        <v>0</v>
      </c>
      <c r="AS76" s="455">
        <f t="shared" si="77"/>
        <v>0</v>
      </c>
      <c r="AT76" s="455">
        <f t="shared" si="77"/>
        <v>0</v>
      </c>
      <c r="AU76" s="455">
        <f t="shared" si="77"/>
        <v>0</v>
      </c>
      <c r="AV76" s="455">
        <f t="shared" si="77"/>
        <v>0</v>
      </c>
      <c r="AW76" s="455">
        <f t="shared" si="77"/>
        <v>0</v>
      </c>
      <c r="AX76" s="455">
        <f t="shared" si="77"/>
        <v>0</v>
      </c>
      <c r="AY76" s="455">
        <f t="shared" si="77"/>
        <v>0</v>
      </c>
      <c r="AZ76" s="455">
        <f t="shared" si="77"/>
        <v>0</v>
      </c>
      <c r="BA76" s="455">
        <f t="shared" si="77"/>
        <v>0</v>
      </c>
      <c r="BB76" s="455">
        <f t="shared" si="77"/>
        <v>0</v>
      </c>
      <c r="BC76" s="455">
        <f t="shared" si="77"/>
        <v>0</v>
      </c>
      <c r="BD76" s="455">
        <f t="shared" si="77"/>
        <v>0</v>
      </c>
      <c r="BE76" s="455">
        <f t="shared" si="77"/>
        <v>0</v>
      </c>
      <c r="BF76" s="455">
        <f t="shared" si="77"/>
        <v>0</v>
      </c>
      <c r="BG76" s="455">
        <f t="shared" si="77"/>
        <v>0</v>
      </c>
      <c r="BH76" s="665"/>
    </row>
    <row r="77" ht="12.75" customHeight="1">
      <c r="A77" s="788"/>
      <c r="B77" s="925" t="s">
        <v>919</v>
      </c>
      <c r="C77" s="886" t="s">
        <v>920</v>
      </c>
      <c r="D77" s="864" t="s">
        <v>171</v>
      </c>
      <c r="E77" s="864" t="s">
        <v>881</v>
      </c>
      <c r="F77" s="936" t="s">
        <v>921</v>
      </c>
      <c r="G77" s="857" t="s">
        <v>476</v>
      </c>
      <c r="H77" s="857" t="s">
        <v>146</v>
      </c>
      <c r="I77" s="887">
        <v>2.0</v>
      </c>
      <c r="J77" s="992" t="s">
        <v>915</v>
      </c>
      <c r="K77" s="889">
        <v>100.94</v>
      </c>
      <c r="L77" s="890"/>
      <c r="M77" s="891"/>
      <c r="N77" s="769"/>
      <c r="O77" s="892"/>
      <c r="P77" s="893"/>
      <c r="Q77" s="894"/>
      <c r="R77" s="895"/>
      <c r="S77" s="990"/>
      <c r="T77" s="906"/>
      <c r="U77" s="897"/>
      <c r="V77" s="898"/>
      <c r="W77" s="899"/>
      <c r="X77" s="991"/>
      <c r="Y77" s="900"/>
      <c r="Z77" s="901"/>
      <c r="AA77" s="902"/>
      <c r="AB77" s="903">
        <f t="shared" si="67"/>
        <v>0</v>
      </c>
      <c r="AC77" s="904">
        <f t="shared" si="64"/>
        <v>0</v>
      </c>
      <c r="AD77" s="905">
        <f t="shared" si="65"/>
        <v>0</v>
      </c>
      <c r="AE77" s="845"/>
      <c r="AF77" s="812">
        <v>1.723653055855431</v>
      </c>
      <c r="AG77" s="458">
        <f t="shared" si="68"/>
        <v>0</v>
      </c>
      <c r="AH77" s="458"/>
      <c r="AI77" s="813">
        <v>6.0</v>
      </c>
      <c r="AJ77" s="784"/>
      <c r="AK77" s="813">
        <v>2.0</v>
      </c>
      <c r="AL77" s="784"/>
      <c r="AM77" s="784"/>
      <c r="AN77" s="784"/>
      <c r="AO77" s="929"/>
      <c r="AP77" s="929"/>
      <c r="AQ77" s="914"/>
      <c r="AR77" s="455">
        <f t="shared" ref="AR77:BG77" si="78">$I77*L77</f>
        <v>0</v>
      </c>
      <c r="AS77" s="455">
        <f t="shared" si="78"/>
        <v>0</v>
      </c>
      <c r="AT77" s="455">
        <f t="shared" si="78"/>
        <v>0</v>
      </c>
      <c r="AU77" s="455">
        <f t="shared" si="78"/>
        <v>0</v>
      </c>
      <c r="AV77" s="455">
        <f t="shared" si="78"/>
        <v>0</v>
      </c>
      <c r="AW77" s="455">
        <f t="shared" si="78"/>
        <v>0</v>
      </c>
      <c r="AX77" s="455">
        <f t="shared" si="78"/>
        <v>0</v>
      </c>
      <c r="AY77" s="455">
        <f t="shared" si="78"/>
        <v>0</v>
      </c>
      <c r="AZ77" s="455">
        <f t="shared" si="78"/>
        <v>0</v>
      </c>
      <c r="BA77" s="455">
        <f t="shared" si="78"/>
        <v>0</v>
      </c>
      <c r="BB77" s="455">
        <f t="shared" si="78"/>
        <v>0</v>
      </c>
      <c r="BC77" s="455">
        <f t="shared" si="78"/>
        <v>0</v>
      </c>
      <c r="BD77" s="455">
        <f t="shared" si="78"/>
        <v>0</v>
      </c>
      <c r="BE77" s="455">
        <f t="shared" si="78"/>
        <v>0</v>
      </c>
      <c r="BF77" s="455">
        <f t="shared" si="78"/>
        <v>0</v>
      </c>
      <c r="BG77" s="455">
        <f t="shared" si="78"/>
        <v>0</v>
      </c>
      <c r="BH77" s="665"/>
    </row>
    <row r="78" ht="12.75" customHeight="1">
      <c r="A78" s="788"/>
      <c r="B78" s="918" t="s">
        <v>922</v>
      </c>
      <c r="C78" s="855" t="s">
        <v>923</v>
      </c>
      <c r="D78" s="856" t="s">
        <v>171</v>
      </c>
      <c r="E78" s="856" t="s">
        <v>881</v>
      </c>
      <c r="F78" s="989" t="s">
        <v>924</v>
      </c>
      <c r="G78" s="857" t="s">
        <v>476</v>
      </c>
      <c r="H78" s="857" t="s">
        <v>146</v>
      </c>
      <c r="I78" s="857">
        <v>2.0</v>
      </c>
      <c r="J78" s="993" t="s">
        <v>925</v>
      </c>
      <c r="K78" s="870">
        <v>100.94</v>
      </c>
      <c r="L78" s="767"/>
      <c r="M78" s="768"/>
      <c r="N78" s="769"/>
      <c r="O78" s="770"/>
      <c r="P78" s="771"/>
      <c r="Q78" s="772"/>
      <c r="R78" s="773"/>
      <c r="S78" s="774"/>
      <c r="T78" s="775"/>
      <c r="U78" s="776"/>
      <c r="V78" s="777"/>
      <c r="W78" s="778"/>
      <c r="X78" s="779"/>
      <c r="Y78" s="780"/>
      <c r="Z78" s="781"/>
      <c r="AA78" s="902"/>
      <c r="AB78" s="857">
        <f t="shared" si="67"/>
        <v>0</v>
      </c>
      <c r="AC78" s="860">
        <f t="shared" si="64"/>
        <v>0</v>
      </c>
      <c r="AD78" s="861">
        <f t="shared" si="65"/>
        <v>0</v>
      </c>
      <c r="AE78" s="845"/>
      <c r="AF78" s="812">
        <v>1.723653055855431</v>
      </c>
      <c r="AG78" s="458">
        <f t="shared" si="68"/>
        <v>0</v>
      </c>
      <c r="AH78" s="458"/>
      <c r="AI78" s="813">
        <v>6.0</v>
      </c>
      <c r="AJ78" s="784"/>
      <c r="AK78" s="784"/>
      <c r="AL78" s="813">
        <v>2.0</v>
      </c>
      <c r="AM78" s="784"/>
      <c r="AN78" s="784"/>
      <c r="AO78" s="929"/>
      <c r="AP78" s="929"/>
      <c r="AQ78" s="914"/>
      <c r="AR78" s="455">
        <f t="shared" ref="AR78:BG78" si="79">$I78*L78</f>
        <v>0</v>
      </c>
      <c r="AS78" s="455">
        <f t="shared" si="79"/>
        <v>0</v>
      </c>
      <c r="AT78" s="455">
        <f t="shared" si="79"/>
        <v>0</v>
      </c>
      <c r="AU78" s="455">
        <f t="shared" si="79"/>
        <v>0</v>
      </c>
      <c r="AV78" s="455">
        <f t="shared" si="79"/>
        <v>0</v>
      </c>
      <c r="AW78" s="455">
        <f t="shared" si="79"/>
        <v>0</v>
      </c>
      <c r="AX78" s="455">
        <f t="shared" si="79"/>
        <v>0</v>
      </c>
      <c r="AY78" s="455">
        <f t="shared" si="79"/>
        <v>0</v>
      </c>
      <c r="AZ78" s="455">
        <f t="shared" si="79"/>
        <v>0</v>
      </c>
      <c r="BA78" s="455">
        <f t="shared" si="79"/>
        <v>0</v>
      </c>
      <c r="BB78" s="455">
        <f t="shared" si="79"/>
        <v>0</v>
      </c>
      <c r="BC78" s="455">
        <f t="shared" si="79"/>
        <v>0</v>
      </c>
      <c r="BD78" s="455">
        <f t="shared" si="79"/>
        <v>0</v>
      </c>
      <c r="BE78" s="455">
        <f t="shared" si="79"/>
        <v>0</v>
      </c>
      <c r="BF78" s="455">
        <f t="shared" si="79"/>
        <v>0</v>
      </c>
      <c r="BG78" s="455">
        <f t="shared" si="79"/>
        <v>0</v>
      </c>
      <c r="BH78" s="665"/>
    </row>
    <row r="79" ht="12.75" customHeight="1">
      <c r="A79" s="788"/>
      <c r="B79" s="925" t="s">
        <v>926</v>
      </c>
      <c r="C79" s="886" t="s">
        <v>927</v>
      </c>
      <c r="D79" s="864" t="s">
        <v>171</v>
      </c>
      <c r="E79" s="864" t="s">
        <v>881</v>
      </c>
      <c r="F79" s="936" t="s">
        <v>928</v>
      </c>
      <c r="G79" s="857" t="s">
        <v>476</v>
      </c>
      <c r="H79" s="857" t="s">
        <v>146</v>
      </c>
      <c r="I79" s="887">
        <v>2.0</v>
      </c>
      <c r="J79" s="992" t="s">
        <v>925</v>
      </c>
      <c r="K79" s="889">
        <v>143.17</v>
      </c>
      <c r="L79" s="890"/>
      <c r="M79" s="891"/>
      <c r="N79" s="769"/>
      <c r="O79" s="892"/>
      <c r="P79" s="893"/>
      <c r="Q79" s="894"/>
      <c r="R79" s="895"/>
      <c r="S79" s="990"/>
      <c r="T79" s="906"/>
      <c r="U79" s="897"/>
      <c r="V79" s="898"/>
      <c r="W79" s="899"/>
      <c r="X79" s="991"/>
      <c r="Y79" s="900"/>
      <c r="Z79" s="901"/>
      <c r="AA79" s="902"/>
      <c r="AB79" s="903">
        <f t="shared" si="67"/>
        <v>0</v>
      </c>
      <c r="AC79" s="904">
        <f t="shared" si="64"/>
        <v>0</v>
      </c>
      <c r="AD79" s="905">
        <f t="shared" si="65"/>
        <v>0</v>
      </c>
      <c r="AE79" s="845"/>
      <c r="AF79" s="812">
        <v>2.4947610018960185</v>
      </c>
      <c r="AG79" s="458">
        <f t="shared" si="68"/>
        <v>0</v>
      </c>
      <c r="AH79" s="458"/>
      <c r="AI79" s="813">
        <v>6.0</v>
      </c>
      <c r="AJ79" s="784"/>
      <c r="AK79" s="784"/>
      <c r="AL79" s="784"/>
      <c r="AM79" s="784"/>
      <c r="AN79" s="813">
        <v>2.0</v>
      </c>
      <c r="AO79" s="929"/>
      <c r="AP79" s="929"/>
      <c r="AQ79" s="914"/>
      <c r="AR79" s="455">
        <f t="shared" ref="AR79:BG79" si="80">$I79*L79</f>
        <v>0</v>
      </c>
      <c r="AS79" s="455">
        <f t="shared" si="80"/>
        <v>0</v>
      </c>
      <c r="AT79" s="455">
        <f t="shared" si="80"/>
        <v>0</v>
      </c>
      <c r="AU79" s="455">
        <f t="shared" si="80"/>
        <v>0</v>
      </c>
      <c r="AV79" s="455">
        <f t="shared" si="80"/>
        <v>0</v>
      </c>
      <c r="AW79" s="455">
        <f t="shared" si="80"/>
        <v>0</v>
      </c>
      <c r="AX79" s="455">
        <f t="shared" si="80"/>
        <v>0</v>
      </c>
      <c r="AY79" s="455">
        <f t="shared" si="80"/>
        <v>0</v>
      </c>
      <c r="AZ79" s="455">
        <f t="shared" si="80"/>
        <v>0</v>
      </c>
      <c r="BA79" s="455">
        <f t="shared" si="80"/>
        <v>0</v>
      </c>
      <c r="BB79" s="455">
        <f t="shared" si="80"/>
        <v>0</v>
      </c>
      <c r="BC79" s="455">
        <f t="shared" si="80"/>
        <v>0</v>
      </c>
      <c r="BD79" s="455">
        <f t="shared" si="80"/>
        <v>0</v>
      </c>
      <c r="BE79" s="455">
        <f t="shared" si="80"/>
        <v>0</v>
      </c>
      <c r="BF79" s="455">
        <f t="shared" si="80"/>
        <v>0</v>
      </c>
      <c r="BG79" s="455">
        <f t="shared" si="80"/>
        <v>0</v>
      </c>
      <c r="BH79" s="665"/>
    </row>
    <row r="80" ht="12.75" customHeight="1">
      <c r="A80" s="788"/>
      <c r="B80" s="918" t="s">
        <v>929</v>
      </c>
      <c r="C80" s="855" t="s">
        <v>930</v>
      </c>
      <c r="D80" s="856" t="s">
        <v>171</v>
      </c>
      <c r="E80" s="856" t="s">
        <v>881</v>
      </c>
      <c r="F80" s="989" t="s">
        <v>931</v>
      </c>
      <c r="G80" s="857" t="s">
        <v>476</v>
      </c>
      <c r="H80" s="857" t="s">
        <v>146</v>
      </c>
      <c r="I80" s="857">
        <v>2.0</v>
      </c>
      <c r="J80" s="993" t="s">
        <v>925</v>
      </c>
      <c r="K80" s="870">
        <v>134.93</v>
      </c>
      <c r="L80" s="767"/>
      <c r="M80" s="768"/>
      <c r="N80" s="769"/>
      <c r="O80" s="770"/>
      <c r="P80" s="771"/>
      <c r="Q80" s="772"/>
      <c r="R80" s="773"/>
      <c r="S80" s="774"/>
      <c r="T80" s="775"/>
      <c r="U80" s="776"/>
      <c r="V80" s="777"/>
      <c r="W80" s="778"/>
      <c r="X80" s="779"/>
      <c r="Y80" s="780"/>
      <c r="Z80" s="781"/>
      <c r="AA80" s="902"/>
      <c r="AB80" s="857">
        <f t="shared" si="67"/>
        <v>0</v>
      </c>
      <c r="AC80" s="860">
        <f t="shared" si="64"/>
        <v>0</v>
      </c>
      <c r="AD80" s="861">
        <f t="shared" si="65"/>
        <v>0</v>
      </c>
      <c r="AE80" s="845"/>
      <c r="AF80" s="812">
        <v>2.222605256234635</v>
      </c>
      <c r="AG80" s="458">
        <f t="shared" si="68"/>
        <v>0</v>
      </c>
      <c r="AH80" s="458"/>
      <c r="AI80" s="813">
        <v>6.0</v>
      </c>
      <c r="AJ80" s="784"/>
      <c r="AK80" s="784"/>
      <c r="AL80" s="784"/>
      <c r="AM80" s="784"/>
      <c r="AN80" s="813">
        <v>2.0</v>
      </c>
      <c r="AO80" s="929"/>
      <c r="AP80" s="929"/>
      <c r="AQ80" s="914"/>
      <c r="AR80" s="455">
        <f t="shared" ref="AR80:BG80" si="81">$I80*L80</f>
        <v>0</v>
      </c>
      <c r="AS80" s="455">
        <f t="shared" si="81"/>
        <v>0</v>
      </c>
      <c r="AT80" s="455">
        <f t="shared" si="81"/>
        <v>0</v>
      </c>
      <c r="AU80" s="455">
        <f t="shared" si="81"/>
        <v>0</v>
      </c>
      <c r="AV80" s="455">
        <f t="shared" si="81"/>
        <v>0</v>
      </c>
      <c r="AW80" s="455">
        <f t="shared" si="81"/>
        <v>0</v>
      </c>
      <c r="AX80" s="455">
        <f t="shared" si="81"/>
        <v>0</v>
      </c>
      <c r="AY80" s="455">
        <f t="shared" si="81"/>
        <v>0</v>
      </c>
      <c r="AZ80" s="455">
        <f t="shared" si="81"/>
        <v>0</v>
      </c>
      <c r="BA80" s="455">
        <f t="shared" si="81"/>
        <v>0</v>
      </c>
      <c r="BB80" s="455">
        <f t="shared" si="81"/>
        <v>0</v>
      </c>
      <c r="BC80" s="455">
        <f t="shared" si="81"/>
        <v>0</v>
      </c>
      <c r="BD80" s="455">
        <f t="shared" si="81"/>
        <v>0</v>
      </c>
      <c r="BE80" s="455">
        <f t="shared" si="81"/>
        <v>0</v>
      </c>
      <c r="BF80" s="455">
        <f t="shared" si="81"/>
        <v>0</v>
      </c>
      <c r="BG80" s="455">
        <f t="shared" si="81"/>
        <v>0</v>
      </c>
      <c r="BH80" s="665"/>
    </row>
    <row r="81" ht="12.75" customHeight="1">
      <c r="A81" s="788"/>
      <c r="B81" s="925" t="s">
        <v>932</v>
      </c>
      <c r="C81" s="886" t="s">
        <v>933</v>
      </c>
      <c r="D81" s="864" t="s">
        <v>171</v>
      </c>
      <c r="E81" s="864" t="s">
        <v>881</v>
      </c>
      <c r="F81" s="936" t="s">
        <v>934</v>
      </c>
      <c r="G81" s="869" t="s">
        <v>278</v>
      </c>
      <c r="H81" s="857" t="s">
        <v>146</v>
      </c>
      <c r="I81" s="887">
        <v>2.0</v>
      </c>
      <c r="J81" s="992" t="s">
        <v>925</v>
      </c>
      <c r="K81" s="889">
        <v>123.6</v>
      </c>
      <c r="L81" s="890"/>
      <c r="M81" s="891"/>
      <c r="N81" s="769"/>
      <c r="O81" s="892"/>
      <c r="P81" s="893"/>
      <c r="Q81" s="894"/>
      <c r="R81" s="895"/>
      <c r="S81" s="990"/>
      <c r="T81" s="896"/>
      <c r="U81" s="897"/>
      <c r="V81" s="898"/>
      <c r="W81" s="899"/>
      <c r="X81" s="991"/>
      <c r="Y81" s="900"/>
      <c r="Z81" s="901"/>
      <c r="AA81" s="902"/>
      <c r="AB81" s="903">
        <f t="shared" si="67"/>
        <v>0</v>
      </c>
      <c r="AC81" s="904">
        <f t="shared" si="64"/>
        <v>0</v>
      </c>
      <c r="AD81" s="905">
        <f t="shared" si="65"/>
        <v>0</v>
      </c>
      <c r="AE81" s="845"/>
      <c r="AF81" s="812">
        <v>1.905090219629687</v>
      </c>
      <c r="AG81" s="458">
        <f t="shared" si="68"/>
        <v>0</v>
      </c>
      <c r="AH81" s="458"/>
      <c r="AI81" s="813">
        <v>6.0</v>
      </c>
      <c r="AJ81" s="784"/>
      <c r="AK81" s="784"/>
      <c r="AL81" s="784"/>
      <c r="AM81" s="784"/>
      <c r="AN81" s="784"/>
      <c r="AO81" s="929"/>
      <c r="AP81" s="929"/>
      <c r="AQ81" s="914"/>
      <c r="AR81" s="455">
        <f t="shared" ref="AR81:BG81" si="82">$I81*L81</f>
        <v>0</v>
      </c>
      <c r="AS81" s="455">
        <f t="shared" si="82"/>
        <v>0</v>
      </c>
      <c r="AT81" s="455">
        <f t="shared" si="82"/>
        <v>0</v>
      </c>
      <c r="AU81" s="455">
        <f t="shared" si="82"/>
        <v>0</v>
      </c>
      <c r="AV81" s="455">
        <f t="shared" si="82"/>
        <v>0</v>
      </c>
      <c r="AW81" s="455">
        <f t="shared" si="82"/>
        <v>0</v>
      </c>
      <c r="AX81" s="455">
        <f t="shared" si="82"/>
        <v>0</v>
      </c>
      <c r="AY81" s="455">
        <f t="shared" si="82"/>
        <v>0</v>
      </c>
      <c r="AZ81" s="455">
        <f t="shared" si="82"/>
        <v>0</v>
      </c>
      <c r="BA81" s="455">
        <f t="shared" si="82"/>
        <v>0</v>
      </c>
      <c r="BB81" s="455">
        <f t="shared" si="82"/>
        <v>0</v>
      </c>
      <c r="BC81" s="455">
        <f t="shared" si="82"/>
        <v>0</v>
      </c>
      <c r="BD81" s="455">
        <f t="shared" si="82"/>
        <v>0</v>
      </c>
      <c r="BE81" s="455">
        <f t="shared" si="82"/>
        <v>0</v>
      </c>
      <c r="BF81" s="455">
        <f t="shared" si="82"/>
        <v>0</v>
      </c>
      <c r="BG81" s="455">
        <f t="shared" si="82"/>
        <v>0</v>
      </c>
      <c r="BH81" s="665"/>
    </row>
    <row r="82" ht="12.75" customHeight="1">
      <c r="A82" s="788"/>
      <c r="B82" s="918" t="s">
        <v>935</v>
      </c>
      <c r="C82" s="855" t="s">
        <v>936</v>
      </c>
      <c r="D82" s="856" t="s">
        <v>171</v>
      </c>
      <c r="E82" s="856" t="s">
        <v>881</v>
      </c>
      <c r="F82" s="989" t="s">
        <v>937</v>
      </c>
      <c r="G82" s="857" t="s">
        <v>251</v>
      </c>
      <c r="H82" s="857" t="s">
        <v>146</v>
      </c>
      <c r="I82" s="857">
        <v>8.0</v>
      </c>
      <c r="J82" s="993" t="s">
        <v>938</v>
      </c>
      <c r="K82" s="870">
        <v>216.3</v>
      </c>
      <c r="L82" s="767"/>
      <c r="M82" s="768"/>
      <c r="N82" s="769"/>
      <c r="O82" s="770"/>
      <c r="P82" s="771"/>
      <c r="Q82" s="772"/>
      <c r="R82" s="773"/>
      <c r="S82" s="774"/>
      <c r="T82" s="775"/>
      <c r="U82" s="776"/>
      <c r="V82" s="777"/>
      <c r="W82" s="778"/>
      <c r="X82" s="779"/>
      <c r="Y82" s="780"/>
      <c r="Z82" s="781"/>
      <c r="AA82" s="902"/>
      <c r="AB82" s="857">
        <f t="shared" si="67"/>
        <v>0</v>
      </c>
      <c r="AC82" s="860">
        <f t="shared" si="64"/>
        <v>0</v>
      </c>
      <c r="AD82" s="861">
        <f t="shared" si="65"/>
        <v>0</v>
      </c>
      <c r="AE82" s="845"/>
      <c r="AF82" s="812">
        <v>2.8122760385009666</v>
      </c>
      <c r="AG82" s="458">
        <f t="shared" si="68"/>
        <v>0</v>
      </c>
      <c r="AH82" s="458"/>
      <c r="AI82" s="784">
        <v>24.0</v>
      </c>
      <c r="AJ82" s="784"/>
      <c r="AK82" s="784"/>
      <c r="AL82" s="784"/>
      <c r="AM82" s="784"/>
      <c r="AN82" s="784"/>
      <c r="AO82" s="929"/>
      <c r="AP82" s="929"/>
      <c r="AQ82" s="914"/>
      <c r="AR82" s="455">
        <f t="shared" ref="AR82:BG82" si="83">$I82*L82</f>
        <v>0</v>
      </c>
      <c r="AS82" s="455">
        <f t="shared" si="83"/>
        <v>0</v>
      </c>
      <c r="AT82" s="455">
        <f t="shared" si="83"/>
        <v>0</v>
      </c>
      <c r="AU82" s="455">
        <f t="shared" si="83"/>
        <v>0</v>
      </c>
      <c r="AV82" s="455">
        <f t="shared" si="83"/>
        <v>0</v>
      </c>
      <c r="AW82" s="455">
        <f t="shared" si="83"/>
        <v>0</v>
      </c>
      <c r="AX82" s="455">
        <f t="shared" si="83"/>
        <v>0</v>
      </c>
      <c r="AY82" s="455">
        <f t="shared" si="83"/>
        <v>0</v>
      </c>
      <c r="AZ82" s="455">
        <f t="shared" si="83"/>
        <v>0</v>
      </c>
      <c r="BA82" s="455">
        <f t="shared" si="83"/>
        <v>0</v>
      </c>
      <c r="BB82" s="455">
        <f t="shared" si="83"/>
        <v>0</v>
      </c>
      <c r="BC82" s="455">
        <f t="shared" si="83"/>
        <v>0</v>
      </c>
      <c r="BD82" s="455">
        <f t="shared" si="83"/>
        <v>0</v>
      </c>
      <c r="BE82" s="455">
        <f t="shared" si="83"/>
        <v>0</v>
      </c>
      <c r="BF82" s="455">
        <f t="shared" si="83"/>
        <v>0</v>
      </c>
      <c r="BG82" s="455">
        <f t="shared" si="83"/>
        <v>0</v>
      </c>
      <c r="BH82" s="665"/>
    </row>
    <row r="83" ht="12.75" customHeight="1">
      <c r="A83" s="788"/>
      <c r="B83" s="925" t="s">
        <v>939</v>
      </c>
      <c r="C83" s="886" t="s">
        <v>940</v>
      </c>
      <c r="D83" s="864" t="s">
        <v>171</v>
      </c>
      <c r="E83" s="864" t="s">
        <v>881</v>
      </c>
      <c r="F83" s="936" t="s">
        <v>941</v>
      </c>
      <c r="G83" s="869" t="s">
        <v>251</v>
      </c>
      <c r="H83" s="857" t="s">
        <v>146</v>
      </c>
      <c r="I83" s="887">
        <v>8.0</v>
      </c>
      <c r="J83" s="992" t="s">
        <v>942</v>
      </c>
      <c r="K83" s="889">
        <v>147.29</v>
      </c>
      <c r="L83" s="890"/>
      <c r="M83" s="891"/>
      <c r="N83" s="769"/>
      <c r="O83" s="892"/>
      <c r="P83" s="893"/>
      <c r="Q83" s="894"/>
      <c r="R83" s="895"/>
      <c r="S83" s="990"/>
      <c r="T83" s="906"/>
      <c r="U83" s="897"/>
      <c r="V83" s="898"/>
      <c r="W83" s="899"/>
      <c r="X83" s="991"/>
      <c r="Y83" s="900"/>
      <c r="Z83" s="901"/>
      <c r="AA83" s="902"/>
      <c r="AB83" s="903">
        <f t="shared" si="67"/>
        <v>0</v>
      </c>
      <c r="AC83" s="904">
        <f t="shared" si="64"/>
        <v>0</v>
      </c>
      <c r="AD83" s="905">
        <f t="shared" si="65"/>
        <v>0</v>
      </c>
      <c r="AE83" s="845"/>
      <c r="AF83" s="812">
        <v>1.587575183024739</v>
      </c>
      <c r="AG83" s="458">
        <f t="shared" si="68"/>
        <v>0</v>
      </c>
      <c r="AH83" s="458"/>
      <c r="AI83" s="784">
        <v>24.0</v>
      </c>
      <c r="AJ83" s="784"/>
      <c r="AK83" s="784"/>
      <c r="AL83" s="784"/>
      <c r="AM83" s="784"/>
      <c r="AN83" s="784"/>
      <c r="AO83" s="929"/>
      <c r="AP83" s="929"/>
      <c r="AQ83" s="914"/>
      <c r="AR83" s="455">
        <f t="shared" ref="AR83:BG83" si="84">$I83*L83</f>
        <v>0</v>
      </c>
      <c r="AS83" s="455">
        <f t="shared" si="84"/>
        <v>0</v>
      </c>
      <c r="AT83" s="455">
        <f t="shared" si="84"/>
        <v>0</v>
      </c>
      <c r="AU83" s="455">
        <f t="shared" si="84"/>
        <v>0</v>
      </c>
      <c r="AV83" s="455">
        <f t="shared" si="84"/>
        <v>0</v>
      </c>
      <c r="AW83" s="455">
        <f t="shared" si="84"/>
        <v>0</v>
      </c>
      <c r="AX83" s="455">
        <f t="shared" si="84"/>
        <v>0</v>
      </c>
      <c r="AY83" s="455">
        <f t="shared" si="84"/>
        <v>0</v>
      </c>
      <c r="AZ83" s="455">
        <f t="shared" si="84"/>
        <v>0</v>
      </c>
      <c r="BA83" s="455">
        <f t="shared" si="84"/>
        <v>0</v>
      </c>
      <c r="BB83" s="455">
        <f t="shared" si="84"/>
        <v>0</v>
      </c>
      <c r="BC83" s="455">
        <f t="shared" si="84"/>
        <v>0</v>
      </c>
      <c r="BD83" s="455">
        <f t="shared" si="84"/>
        <v>0</v>
      </c>
      <c r="BE83" s="455">
        <f t="shared" si="84"/>
        <v>0</v>
      </c>
      <c r="BF83" s="455">
        <f t="shared" si="84"/>
        <v>0</v>
      </c>
      <c r="BG83" s="455">
        <f t="shared" si="84"/>
        <v>0</v>
      </c>
      <c r="BH83" s="665"/>
    </row>
    <row r="84" ht="12.75" customHeight="1">
      <c r="A84" s="788"/>
      <c r="B84" s="918" t="s">
        <v>943</v>
      </c>
      <c r="C84" s="855" t="s">
        <v>944</v>
      </c>
      <c r="D84" s="856" t="s">
        <v>171</v>
      </c>
      <c r="E84" s="856" t="s">
        <v>881</v>
      </c>
      <c r="F84" s="989" t="s">
        <v>945</v>
      </c>
      <c r="G84" s="857" t="s">
        <v>232</v>
      </c>
      <c r="H84" s="857" t="s">
        <v>146</v>
      </c>
      <c r="I84" s="857">
        <v>8.0</v>
      </c>
      <c r="J84" s="993" t="s">
        <v>946</v>
      </c>
      <c r="K84" s="870">
        <v>81.37</v>
      </c>
      <c r="L84" s="767"/>
      <c r="M84" s="768"/>
      <c r="N84" s="769"/>
      <c r="O84" s="770"/>
      <c r="P84" s="771"/>
      <c r="Q84" s="772"/>
      <c r="R84" s="773"/>
      <c r="S84" s="774"/>
      <c r="T84" s="775"/>
      <c r="U84" s="776"/>
      <c r="V84" s="777"/>
      <c r="W84" s="778"/>
      <c r="X84" s="779"/>
      <c r="Y84" s="780"/>
      <c r="Z84" s="781"/>
      <c r="AA84" s="902"/>
      <c r="AB84" s="857">
        <f t="shared" si="67"/>
        <v>0</v>
      </c>
      <c r="AC84" s="860">
        <f t="shared" si="64"/>
        <v>0</v>
      </c>
      <c r="AD84" s="861">
        <f t="shared" si="65"/>
        <v>0</v>
      </c>
      <c r="AE84" s="845"/>
      <c r="AF84" s="458">
        <v>0.8618265279277155</v>
      </c>
      <c r="AG84" s="458">
        <f t="shared" si="68"/>
        <v>0</v>
      </c>
      <c r="AH84" s="458"/>
      <c r="AI84" s="784">
        <v>24.0</v>
      </c>
      <c r="AJ84" s="784"/>
      <c r="AK84" s="784"/>
      <c r="AL84" s="784"/>
      <c r="AM84" s="784"/>
      <c r="AN84" s="784"/>
      <c r="AO84" s="929"/>
      <c r="AP84" s="929"/>
      <c r="AQ84" s="914"/>
      <c r="AR84" s="455">
        <f t="shared" ref="AR84:BG84" si="85">$I84*L84</f>
        <v>0</v>
      </c>
      <c r="AS84" s="455">
        <f t="shared" si="85"/>
        <v>0</v>
      </c>
      <c r="AT84" s="455">
        <f t="shared" si="85"/>
        <v>0</v>
      </c>
      <c r="AU84" s="455">
        <f t="shared" si="85"/>
        <v>0</v>
      </c>
      <c r="AV84" s="455">
        <f t="shared" si="85"/>
        <v>0</v>
      </c>
      <c r="AW84" s="455">
        <f t="shared" si="85"/>
        <v>0</v>
      </c>
      <c r="AX84" s="455">
        <f t="shared" si="85"/>
        <v>0</v>
      </c>
      <c r="AY84" s="455">
        <f t="shared" si="85"/>
        <v>0</v>
      </c>
      <c r="AZ84" s="455">
        <f t="shared" si="85"/>
        <v>0</v>
      </c>
      <c r="BA84" s="455">
        <f t="shared" si="85"/>
        <v>0</v>
      </c>
      <c r="BB84" s="455">
        <f t="shared" si="85"/>
        <v>0</v>
      </c>
      <c r="BC84" s="455">
        <f t="shared" si="85"/>
        <v>0</v>
      </c>
      <c r="BD84" s="455">
        <f t="shared" si="85"/>
        <v>0</v>
      </c>
      <c r="BE84" s="455">
        <f t="shared" si="85"/>
        <v>0</v>
      </c>
      <c r="BF84" s="455">
        <f t="shared" si="85"/>
        <v>0</v>
      </c>
      <c r="BG84" s="455">
        <f t="shared" si="85"/>
        <v>0</v>
      </c>
      <c r="BH84" s="665"/>
    </row>
    <row r="85" ht="11.25" customHeight="1">
      <c r="A85" s="827"/>
      <c r="B85" s="828"/>
      <c r="C85" s="828"/>
      <c r="D85" s="828"/>
      <c r="E85" s="758"/>
      <c r="F85" s="758"/>
      <c r="G85" s="662"/>
      <c r="H85" s="662"/>
      <c r="I85" s="662"/>
      <c r="J85" s="662"/>
      <c r="K85" s="917"/>
      <c r="L85" s="662"/>
      <c r="M85" s="662"/>
      <c r="N85" s="663"/>
      <c r="O85" s="663"/>
      <c r="P85" s="662"/>
      <c r="Q85" s="662"/>
      <c r="R85" s="665"/>
      <c r="S85" s="662"/>
      <c r="T85" s="665"/>
      <c r="U85" s="665"/>
      <c r="V85" s="665"/>
      <c r="W85" s="662"/>
      <c r="X85" s="662"/>
      <c r="Y85" s="662"/>
      <c r="Z85" s="662"/>
      <c r="AA85" s="662"/>
      <c r="AB85" s="662"/>
      <c r="AC85" s="662"/>
      <c r="AD85" s="832"/>
      <c r="AE85" s="845"/>
      <c r="AF85" s="753"/>
      <c r="AG85" s="458"/>
      <c r="AH85" s="753"/>
      <c r="AI85" s="911"/>
      <c r="AJ85" s="911"/>
      <c r="AK85" s="911"/>
      <c r="AL85" s="911"/>
      <c r="AM85" s="911"/>
      <c r="AN85" s="911"/>
      <c r="AO85" s="912"/>
      <c r="AP85" s="912"/>
      <c r="AQ85" s="834"/>
      <c r="AR85" s="455"/>
      <c r="AS85" s="455"/>
      <c r="AT85" s="455"/>
      <c r="AU85" s="455"/>
      <c r="AV85" s="455"/>
      <c r="AW85" s="455"/>
      <c r="AX85" s="455"/>
      <c r="AY85" s="455"/>
      <c r="AZ85" s="455"/>
      <c r="BA85" s="455"/>
      <c r="BB85" s="455"/>
      <c r="BC85" s="455"/>
      <c r="BD85" s="455"/>
      <c r="BE85" s="455"/>
      <c r="BF85" s="455"/>
      <c r="BG85" s="455"/>
      <c r="BH85" s="665"/>
    </row>
    <row r="86" ht="24.0" customHeight="1">
      <c r="A86" s="827"/>
      <c r="B86" s="828"/>
      <c r="C86" s="828"/>
      <c r="D86" s="828"/>
      <c r="E86" s="941" t="s">
        <v>947</v>
      </c>
      <c r="F86" s="942"/>
      <c r="G86" s="942"/>
      <c r="H86" s="942"/>
      <c r="I86" s="946" t="s">
        <v>173</v>
      </c>
      <c r="J86" s="298"/>
      <c r="K86" s="299"/>
      <c r="L86" s="767" t="s">
        <v>133</v>
      </c>
      <c r="M86" s="795" t="s">
        <v>134</v>
      </c>
      <c r="N86" s="796" t="s">
        <v>774</v>
      </c>
      <c r="O86" s="797" t="s">
        <v>775</v>
      </c>
      <c r="P86" s="798" t="s">
        <v>135</v>
      </c>
      <c r="Q86" s="799" t="s">
        <v>136</v>
      </c>
      <c r="R86" s="800" t="s">
        <v>137</v>
      </c>
      <c r="S86" s="662"/>
      <c r="T86" s="802" t="s">
        <v>40</v>
      </c>
      <c r="U86" s="803" t="s">
        <v>72</v>
      </c>
      <c r="V86" s="804" t="s">
        <v>73</v>
      </c>
      <c r="W86" s="805" t="s">
        <v>138</v>
      </c>
      <c r="X86" s="662" t="s">
        <v>75</v>
      </c>
      <c r="Y86" s="807" t="s">
        <v>43</v>
      </c>
      <c r="Z86" s="808" t="s">
        <v>77</v>
      </c>
      <c r="AA86" s="809" t="s">
        <v>32</v>
      </c>
      <c r="AB86" s="662"/>
      <c r="AC86" s="662"/>
      <c r="AD86" s="832"/>
      <c r="AE86" s="833" t="s">
        <v>779</v>
      </c>
      <c r="AF86" s="910"/>
      <c r="AG86" s="753"/>
      <c r="AH86" s="753"/>
      <c r="AI86" s="911"/>
      <c r="AJ86" s="911"/>
      <c r="AK86" s="911"/>
      <c r="AL86" s="911"/>
      <c r="AM86" s="911"/>
      <c r="AN86" s="911"/>
      <c r="AO86" s="912"/>
      <c r="AP86" s="912"/>
      <c r="AQ86" s="834"/>
      <c r="AR86" s="665"/>
      <c r="AS86" s="665"/>
      <c r="AT86" s="665"/>
      <c r="AU86" s="665"/>
      <c r="AV86" s="665"/>
      <c r="AW86" s="665"/>
      <c r="AX86" s="665"/>
      <c r="AY86" s="665"/>
      <c r="AZ86" s="665"/>
      <c r="BA86" s="665"/>
      <c r="BB86" s="665"/>
      <c r="BC86" s="665"/>
      <c r="BD86" s="665"/>
      <c r="BE86" s="665"/>
      <c r="BF86" s="455"/>
      <c r="BG86" s="455"/>
      <c r="BH86" s="665"/>
    </row>
    <row r="87" ht="23.25" customHeight="1">
      <c r="A87" s="827"/>
      <c r="B87" s="764" t="s">
        <v>120</v>
      </c>
      <c r="C87" s="764" t="s">
        <v>121</v>
      </c>
      <c r="D87" s="790" t="s">
        <v>763</v>
      </c>
      <c r="E87" s="790" t="s">
        <v>123</v>
      </c>
      <c r="F87" s="790" t="s">
        <v>764</v>
      </c>
      <c r="G87" s="791" t="s">
        <v>765</v>
      </c>
      <c r="H87" s="791" t="s">
        <v>766</v>
      </c>
      <c r="I87" s="791" t="s">
        <v>124</v>
      </c>
      <c r="J87" s="791" t="s">
        <v>219</v>
      </c>
      <c r="K87" s="792" t="s">
        <v>127</v>
      </c>
      <c r="L87" s="836" t="s">
        <v>780</v>
      </c>
      <c r="M87" s="837" t="s">
        <v>46</v>
      </c>
      <c r="N87" s="796" t="s">
        <v>82</v>
      </c>
      <c r="O87" s="797" t="s">
        <v>49</v>
      </c>
      <c r="P87" s="838" t="s">
        <v>51</v>
      </c>
      <c r="Q87" s="839" t="s">
        <v>781</v>
      </c>
      <c r="R87" s="840" t="s">
        <v>53</v>
      </c>
      <c r="S87" s="662"/>
      <c r="T87" s="802" t="s">
        <v>55</v>
      </c>
      <c r="U87" s="820" t="s">
        <v>139</v>
      </c>
      <c r="V87" s="841" t="s">
        <v>56</v>
      </c>
      <c r="W87" s="842" t="s">
        <v>140</v>
      </c>
      <c r="X87" s="843">
        <v>45184.0</v>
      </c>
      <c r="Y87" s="844" t="s">
        <v>58</v>
      </c>
      <c r="Z87" s="808" t="s">
        <v>782</v>
      </c>
      <c r="AA87" s="809" t="s">
        <v>47</v>
      </c>
      <c r="AB87" s="662"/>
      <c r="AC87" s="662"/>
      <c r="AD87" s="832"/>
      <c r="AE87" s="845"/>
      <c r="AF87" s="910"/>
      <c r="AG87" s="753"/>
      <c r="AH87" s="753"/>
      <c r="AI87" s="911"/>
      <c r="AJ87" s="911"/>
      <c r="AK87" s="911"/>
      <c r="AL87" s="911"/>
      <c r="AM87" s="911"/>
      <c r="AN87" s="911"/>
      <c r="AO87" s="912"/>
      <c r="AP87" s="912"/>
      <c r="AQ87" s="834"/>
      <c r="AR87" s="665"/>
      <c r="AS87" s="665"/>
      <c r="AT87" s="665"/>
      <c r="AU87" s="665"/>
      <c r="AV87" s="665"/>
      <c r="AW87" s="665"/>
      <c r="AX87" s="665"/>
      <c r="AY87" s="665"/>
      <c r="AZ87" s="665"/>
      <c r="BA87" s="665"/>
      <c r="BB87" s="665"/>
      <c r="BC87" s="665"/>
      <c r="BD87" s="665"/>
      <c r="BE87" s="665"/>
      <c r="BF87" s="455"/>
      <c r="BG87" s="455"/>
      <c r="BH87" s="665"/>
    </row>
    <row r="88" ht="1.5" customHeight="1">
      <c r="A88" s="827"/>
      <c r="B88" s="764"/>
      <c r="C88" s="764"/>
      <c r="D88" s="758"/>
      <c r="E88" s="846"/>
      <c r="F88" s="758"/>
      <c r="G88" s="662"/>
      <c r="H88" s="662"/>
      <c r="I88" s="662"/>
      <c r="J88" s="847"/>
      <c r="K88" s="848"/>
      <c r="L88" s="662"/>
      <c r="M88" s="662"/>
      <c r="N88" s="662"/>
      <c r="O88" s="662"/>
      <c r="P88" s="662"/>
      <c r="Q88" s="662"/>
      <c r="R88" s="665"/>
      <c r="S88" s="662"/>
      <c r="T88" s="665"/>
      <c r="U88" s="665"/>
      <c r="V88" s="664"/>
      <c r="W88" s="662"/>
      <c r="X88" s="662"/>
      <c r="Y88" s="662"/>
      <c r="Z88" s="662"/>
      <c r="AA88" s="662"/>
      <c r="AB88" s="662"/>
      <c r="AC88" s="662"/>
      <c r="AD88" s="832"/>
      <c r="AE88" s="845"/>
      <c r="AF88" s="753"/>
      <c r="AG88" s="458"/>
      <c r="AH88" s="753"/>
      <c r="AI88" s="911"/>
      <c r="AJ88" s="911"/>
      <c r="AK88" s="911"/>
      <c r="AL88" s="911"/>
      <c r="AM88" s="911"/>
      <c r="AN88" s="911"/>
      <c r="AO88" s="912"/>
      <c r="AP88" s="912"/>
      <c r="AQ88" s="834"/>
      <c r="AR88" s="455"/>
      <c r="AS88" s="455"/>
      <c r="AT88" s="455"/>
      <c r="AU88" s="455"/>
      <c r="AV88" s="455"/>
      <c r="AW88" s="455"/>
      <c r="AX88" s="455"/>
      <c r="AY88" s="455"/>
      <c r="AZ88" s="455"/>
      <c r="BA88" s="455"/>
      <c r="BB88" s="455"/>
      <c r="BC88" s="455"/>
      <c r="BD88" s="455"/>
      <c r="BE88" s="455"/>
      <c r="BF88" s="455"/>
      <c r="BG88" s="455"/>
      <c r="BH88" s="665"/>
    </row>
    <row r="89" ht="24.0" customHeight="1">
      <c r="A89" s="788"/>
      <c r="B89" s="918"/>
      <c r="C89" s="855"/>
      <c r="D89" s="856" t="s">
        <v>201</v>
      </c>
      <c r="E89" s="856" t="s">
        <v>948</v>
      </c>
      <c r="F89" s="856" t="s">
        <v>949</v>
      </c>
      <c r="G89" s="857"/>
      <c r="H89" s="857" t="s">
        <v>151</v>
      </c>
      <c r="I89" s="857">
        <v>79.0</v>
      </c>
      <c r="J89" s="860"/>
      <c r="K89" s="859">
        <v>891.41</v>
      </c>
      <c r="L89" s="767"/>
      <c r="M89" s="768"/>
      <c r="N89" s="769"/>
      <c r="O89" s="770"/>
      <c r="P89" s="771"/>
      <c r="Q89" s="772"/>
      <c r="R89" s="773"/>
      <c r="S89" s="662"/>
      <c r="T89" s="775"/>
      <c r="U89" s="776"/>
      <c r="V89" s="777"/>
      <c r="W89" s="778"/>
      <c r="X89" s="662"/>
      <c r="Y89" s="780"/>
      <c r="Z89" s="781"/>
      <c r="AA89" s="782"/>
      <c r="AB89" s="857">
        <f>SUM(L89:AA89)</f>
        <v>0</v>
      </c>
      <c r="AC89" s="860">
        <f>AB89*I89</f>
        <v>0</v>
      </c>
      <c r="AD89" s="861">
        <f>AB89*K89</f>
        <v>0</v>
      </c>
      <c r="AE89" s="845"/>
      <c r="AF89" s="812">
        <v>38.31</v>
      </c>
      <c r="AG89" s="458">
        <f>AF89*AB89</f>
        <v>0</v>
      </c>
      <c r="AH89" s="458"/>
      <c r="AI89" s="784"/>
      <c r="AJ89" s="784"/>
      <c r="AK89" s="784"/>
      <c r="AL89" s="784"/>
      <c r="AM89" s="784"/>
      <c r="AN89" s="784"/>
      <c r="AO89" s="929"/>
      <c r="AP89" s="929"/>
      <c r="AQ89" s="914"/>
      <c r="AR89" s="455">
        <f t="shared" ref="AR89:BG89" si="86">$I89*L89</f>
        <v>0</v>
      </c>
      <c r="AS89" s="455">
        <f t="shared" si="86"/>
        <v>0</v>
      </c>
      <c r="AT89" s="455">
        <f t="shared" si="86"/>
        <v>0</v>
      </c>
      <c r="AU89" s="455">
        <f t="shared" si="86"/>
        <v>0</v>
      </c>
      <c r="AV89" s="455">
        <f t="shared" si="86"/>
        <v>0</v>
      </c>
      <c r="AW89" s="455">
        <f t="shared" si="86"/>
        <v>0</v>
      </c>
      <c r="AX89" s="455">
        <f t="shared" si="86"/>
        <v>0</v>
      </c>
      <c r="AY89" s="455">
        <f t="shared" si="86"/>
        <v>0</v>
      </c>
      <c r="AZ89" s="455">
        <f t="shared" si="86"/>
        <v>0</v>
      </c>
      <c r="BA89" s="455">
        <f t="shared" si="86"/>
        <v>0</v>
      </c>
      <c r="BB89" s="455">
        <f t="shared" si="86"/>
        <v>0</v>
      </c>
      <c r="BC89" s="455">
        <f t="shared" si="86"/>
        <v>0</v>
      </c>
      <c r="BD89" s="455">
        <f t="shared" si="86"/>
        <v>0</v>
      </c>
      <c r="BE89" s="455">
        <f t="shared" si="86"/>
        <v>0</v>
      </c>
      <c r="BF89" s="455">
        <f t="shared" si="86"/>
        <v>0</v>
      </c>
      <c r="BG89" s="455">
        <f t="shared" si="86"/>
        <v>0</v>
      </c>
      <c r="BH89" s="665"/>
    </row>
    <row r="90" ht="1.5" customHeight="1">
      <c r="A90" s="827"/>
      <c r="B90" s="764"/>
      <c r="C90" s="764"/>
      <c r="D90" s="987"/>
      <c r="E90" s="846"/>
      <c r="F90" s="758"/>
      <c r="G90" s="662"/>
      <c r="H90" s="662"/>
      <c r="I90" s="662"/>
      <c r="J90" s="847"/>
      <c r="K90" s="848"/>
      <c r="L90" s="662"/>
      <c r="M90" s="662"/>
      <c r="N90" s="662"/>
      <c r="O90" s="662"/>
      <c r="P90" s="662"/>
      <c r="Q90" s="662"/>
      <c r="R90" s="665"/>
      <c r="S90" s="662"/>
      <c r="T90" s="665"/>
      <c r="U90" s="665"/>
      <c r="V90" s="664"/>
      <c r="W90" s="662"/>
      <c r="X90" s="662"/>
      <c r="Y90" s="662"/>
      <c r="Z90" s="662"/>
      <c r="AA90" s="662"/>
      <c r="AB90" s="662"/>
      <c r="AC90" s="662"/>
      <c r="AD90" s="832"/>
      <c r="AE90" s="845"/>
      <c r="AF90" s="753"/>
      <c r="AG90" s="458"/>
      <c r="AH90" s="753"/>
      <c r="AI90" s="911"/>
      <c r="AJ90" s="911"/>
      <c r="AK90" s="911"/>
      <c r="AL90" s="911"/>
      <c r="AM90" s="911"/>
      <c r="AN90" s="911"/>
      <c r="AO90" s="912"/>
      <c r="AP90" s="912"/>
      <c r="AQ90" s="834"/>
      <c r="AR90" s="455"/>
      <c r="AS90" s="455"/>
      <c r="AT90" s="455"/>
      <c r="AU90" s="455"/>
      <c r="AV90" s="455"/>
      <c r="AW90" s="455"/>
      <c r="AX90" s="455"/>
      <c r="AY90" s="455"/>
      <c r="AZ90" s="455"/>
      <c r="BA90" s="455"/>
      <c r="BB90" s="455"/>
      <c r="BC90" s="455"/>
      <c r="BD90" s="455"/>
      <c r="BE90" s="455"/>
      <c r="BF90" s="455"/>
      <c r="BG90" s="455"/>
      <c r="BH90" s="665"/>
    </row>
    <row r="91" ht="12.75" customHeight="1">
      <c r="A91" s="788"/>
      <c r="B91" s="918" t="s">
        <v>950</v>
      </c>
      <c r="C91" s="855" t="s">
        <v>951</v>
      </c>
      <c r="D91" s="856" t="s">
        <v>201</v>
      </c>
      <c r="E91" s="856" t="s">
        <v>948</v>
      </c>
      <c r="F91" s="939" t="s">
        <v>952</v>
      </c>
      <c r="G91" s="866" t="s">
        <v>251</v>
      </c>
      <c r="H91" s="887" t="s">
        <v>151</v>
      </c>
      <c r="I91" s="857">
        <v>3.0</v>
      </c>
      <c r="J91" s="860"/>
      <c r="K91" s="870">
        <v>113.3</v>
      </c>
      <c r="L91" s="767"/>
      <c r="M91" s="768"/>
      <c r="N91" s="769"/>
      <c r="O91" s="770"/>
      <c r="P91" s="771"/>
      <c r="Q91" s="772"/>
      <c r="R91" s="773"/>
      <c r="S91" s="662"/>
      <c r="T91" s="775"/>
      <c r="U91" s="776"/>
      <c r="V91" s="777"/>
      <c r="W91" s="778"/>
      <c r="X91" s="662"/>
      <c r="Y91" s="780"/>
      <c r="Z91" s="781"/>
      <c r="AA91" s="782"/>
      <c r="AB91" s="857">
        <f t="shared" ref="AB91:AB102" si="88">SUM(L91:AA91)</f>
        <v>0</v>
      </c>
      <c r="AC91" s="860">
        <f t="shared" ref="AC91:AC102" si="89">AB91*I91</f>
        <v>0</v>
      </c>
      <c r="AD91" s="861">
        <f t="shared" ref="AD91:AD102" si="90">AB91*K91</f>
        <v>0</v>
      </c>
      <c r="AE91" s="845"/>
      <c r="AF91" s="812">
        <v>1.385</v>
      </c>
      <c r="AG91" s="458">
        <f t="shared" ref="AG91:AG102" si="91">AF91*AB91</f>
        <v>0</v>
      </c>
      <c r="AH91" s="458"/>
      <c r="AI91" s="813"/>
      <c r="AJ91" s="784"/>
      <c r="AK91" s="784"/>
      <c r="AL91" s="784"/>
      <c r="AM91" s="784"/>
      <c r="AN91" s="813"/>
      <c r="AO91" s="929"/>
      <c r="AP91" s="929"/>
      <c r="AQ91" s="914"/>
      <c r="AR91" s="455">
        <f t="shared" ref="AR91:BG91" si="87">$I91*L91</f>
        <v>0</v>
      </c>
      <c r="AS91" s="455">
        <f t="shared" si="87"/>
        <v>0</v>
      </c>
      <c r="AT91" s="455">
        <f t="shared" si="87"/>
        <v>0</v>
      </c>
      <c r="AU91" s="455">
        <f t="shared" si="87"/>
        <v>0</v>
      </c>
      <c r="AV91" s="455">
        <f t="shared" si="87"/>
        <v>0</v>
      </c>
      <c r="AW91" s="455">
        <f t="shared" si="87"/>
        <v>0</v>
      </c>
      <c r="AX91" s="455">
        <f t="shared" si="87"/>
        <v>0</v>
      </c>
      <c r="AY91" s="455">
        <f t="shared" si="87"/>
        <v>0</v>
      </c>
      <c r="AZ91" s="455">
        <f t="shared" si="87"/>
        <v>0</v>
      </c>
      <c r="BA91" s="455">
        <f t="shared" si="87"/>
        <v>0</v>
      </c>
      <c r="BB91" s="455">
        <f t="shared" si="87"/>
        <v>0</v>
      </c>
      <c r="BC91" s="455">
        <f t="shared" si="87"/>
        <v>0</v>
      </c>
      <c r="BD91" s="455">
        <f t="shared" si="87"/>
        <v>0</v>
      </c>
      <c r="BE91" s="455">
        <f t="shared" si="87"/>
        <v>0</v>
      </c>
      <c r="BF91" s="455">
        <f t="shared" si="87"/>
        <v>0</v>
      </c>
      <c r="BG91" s="455">
        <f t="shared" si="87"/>
        <v>0</v>
      </c>
      <c r="BH91" s="665"/>
    </row>
    <row r="92" ht="12.75" customHeight="1">
      <c r="A92" s="788"/>
      <c r="B92" s="925" t="s">
        <v>953</v>
      </c>
      <c r="C92" s="886" t="s">
        <v>954</v>
      </c>
      <c r="D92" s="864" t="s">
        <v>201</v>
      </c>
      <c r="E92" s="864" t="s">
        <v>948</v>
      </c>
      <c r="F92" s="865" t="s">
        <v>955</v>
      </c>
      <c r="G92" s="887" t="s">
        <v>232</v>
      </c>
      <c r="H92" s="887" t="s">
        <v>151</v>
      </c>
      <c r="I92" s="887">
        <v>3.0</v>
      </c>
      <c r="J92" s="888"/>
      <c r="K92" s="889">
        <v>55.62</v>
      </c>
      <c r="L92" s="890"/>
      <c r="M92" s="891"/>
      <c r="N92" s="769"/>
      <c r="O92" s="892"/>
      <c r="P92" s="893"/>
      <c r="Q92" s="894"/>
      <c r="R92" s="895"/>
      <c r="S92" s="662"/>
      <c r="T92" s="896"/>
      <c r="U92" s="897"/>
      <c r="V92" s="777"/>
      <c r="W92" s="899"/>
      <c r="X92" s="662"/>
      <c r="Y92" s="900"/>
      <c r="Z92" s="901"/>
      <c r="AA92" s="902"/>
      <c r="AB92" s="887">
        <f t="shared" si="88"/>
        <v>0</v>
      </c>
      <c r="AC92" s="888">
        <f t="shared" si="89"/>
        <v>0</v>
      </c>
      <c r="AD92" s="994">
        <f t="shared" si="90"/>
        <v>0</v>
      </c>
      <c r="AE92" s="845"/>
      <c r="AF92" s="812">
        <v>8.199</v>
      </c>
      <c r="AG92" s="458">
        <f t="shared" si="91"/>
        <v>0</v>
      </c>
      <c r="AH92" s="458"/>
      <c r="AI92" s="813"/>
      <c r="AJ92" s="784"/>
      <c r="AK92" s="784"/>
      <c r="AL92" s="784"/>
      <c r="AM92" s="784"/>
      <c r="AN92" s="784"/>
      <c r="AO92" s="929"/>
      <c r="AP92" s="929"/>
      <c r="AQ92" s="914"/>
      <c r="AR92" s="455">
        <f t="shared" ref="AR92:BG92" si="92">$I92*L92</f>
        <v>0</v>
      </c>
      <c r="AS92" s="455">
        <f t="shared" si="92"/>
        <v>0</v>
      </c>
      <c r="AT92" s="455">
        <f t="shared" si="92"/>
        <v>0</v>
      </c>
      <c r="AU92" s="455">
        <f t="shared" si="92"/>
        <v>0</v>
      </c>
      <c r="AV92" s="455">
        <f t="shared" si="92"/>
        <v>0</v>
      </c>
      <c r="AW92" s="455">
        <f t="shared" si="92"/>
        <v>0</v>
      </c>
      <c r="AX92" s="455">
        <f t="shared" si="92"/>
        <v>0</v>
      </c>
      <c r="AY92" s="455">
        <f t="shared" si="92"/>
        <v>0</v>
      </c>
      <c r="AZ92" s="455">
        <f t="shared" si="92"/>
        <v>0</v>
      </c>
      <c r="BA92" s="455">
        <f t="shared" si="92"/>
        <v>0</v>
      </c>
      <c r="BB92" s="455">
        <f t="shared" si="92"/>
        <v>0</v>
      </c>
      <c r="BC92" s="455">
        <f t="shared" si="92"/>
        <v>0</v>
      </c>
      <c r="BD92" s="455">
        <f t="shared" si="92"/>
        <v>0</v>
      </c>
      <c r="BE92" s="455">
        <f t="shared" si="92"/>
        <v>0</v>
      </c>
      <c r="BF92" s="455">
        <f t="shared" si="92"/>
        <v>0</v>
      </c>
      <c r="BG92" s="455">
        <f t="shared" si="92"/>
        <v>0</v>
      </c>
      <c r="BH92" s="665"/>
    </row>
    <row r="93" ht="12.75" customHeight="1">
      <c r="A93" s="788"/>
      <c r="B93" s="918" t="s">
        <v>956</v>
      </c>
      <c r="C93" s="855" t="s">
        <v>957</v>
      </c>
      <c r="D93" s="856" t="s">
        <v>201</v>
      </c>
      <c r="E93" s="856" t="s">
        <v>948</v>
      </c>
      <c r="F93" s="939" t="s">
        <v>958</v>
      </c>
      <c r="G93" s="866" t="s">
        <v>802</v>
      </c>
      <c r="H93" s="887" t="s">
        <v>151</v>
      </c>
      <c r="I93" s="857">
        <v>5.0</v>
      </c>
      <c r="J93" s="860"/>
      <c r="K93" s="870">
        <v>42.23</v>
      </c>
      <c r="L93" s="767"/>
      <c r="M93" s="768"/>
      <c r="N93" s="769"/>
      <c r="O93" s="770"/>
      <c r="P93" s="771"/>
      <c r="Q93" s="772"/>
      <c r="R93" s="773"/>
      <c r="S93" s="662"/>
      <c r="T93" s="775"/>
      <c r="U93" s="776"/>
      <c r="V93" s="777"/>
      <c r="W93" s="778"/>
      <c r="X93" s="662"/>
      <c r="Y93" s="780"/>
      <c r="Z93" s="781"/>
      <c r="AA93" s="782"/>
      <c r="AB93" s="857">
        <f t="shared" si="88"/>
        <v>0</v>
      </c>
      <c r="AC93" s="860">
        <f t="shared" si="89"/>
        <v>0</v>
      </c>
      <c r="AD93" s="861">
        <f t="shared" si="90"/>
        <v>0</v>
      </c>
      <c r="AE93" s="845"/>
      <c r="AF93" s="812">
        <v>3.423</v>
      </c>
      <c r="AG93" s="458">
        <f t="shared" si="91"/>
        <v>0</v>
      </c>
      <c r="AH93" s="458"/>
      <c r="AI93" s="813"/>
      <c r="AJ93" s="784"/>
      <c r="AK93" s="784"/>
      <c r="AL93" s="784"/>
      <c r="AM93" s="784"/>
      <c r="AN93" s="813"/>
      <c r="AO93" s="929"/>
      <c r="AP93" s="929"/>
      <c r="AQ93" s="914"/>
      <c r="AR93" s="455">
        <f t="shared" ref="AR93:BG93" si="93">$I93*L93</f>
        <v>0</v>
      </c>
      <c r="AS93" s="455">
        <f t="shared" si="93"/>
        <v>0</v>
      </c>
      <c r="AT93" s="455">
        <f t="shared" si="93"/>
        <v>0</v>
      </c>
      <c r="AU93" s="455">
        <f t="shared" si="93"/>
        <v>0</v>
      </c>
      <c r="AV93" s="455">
        <f t="shared" si="93"/>
        <v>0</v>
      </c>
      <c r="AW93" s="455">
        <f t="shared" si="93"/>
        <v>0</v>
      </c>
      <c r="AX93" s="455">
        <f t="shared" si="93"/>
        <v>0</v>
      </c>
      <c r="AY93" s="455">
        <f t="shared" si="93"/>
        <v>0</v>
      </c>
      <c r="AZ93" s="455">
        <f t="shared" si="93"/>
        <v>0</v>
      </c>
      <c r="BA93" s="455">
        <f t="shared" si="93"/>
        <v>0</v>
      </c>
      <c r="BB93" s="455">
        <f t="shared" si="93"/>
        <v>0</v>
      </c>
      <c r="BC93" s="455">
        <f t="shared" si="93"/>
        <v>0</v>
      </c>
      <c r="BD93" s="455">
        <f t="shared" si="93"/>
        <v>0</v>
      </c>
      <c r="BE93" s="455">
        <f t="shared" si="93"/>
        <v>0</v>
      </c>
      <c r="BF93" s="455">
        <f t="shared" si="93"/>
        <v>0</v>
      </c>
      <c r="BG93" s="455">
        <f t="shared" si="93"/>
        <v>0</v>
      </c>
      <c r="BH93" s="665"/>
    </row>
    <row r="94" ht="12.75" customHeight="1">
      <c r="A94" s="788"/>
      <c r="B94" s="925" t="s">
        <v>959</v>
      </c>
      <c r="C94" s="886" t="s">
        <v>960</v>
      </c>
      <c r="D94" s="864" t="s">
        <v>201</v>
      </c>
      <c r="E94" s="864" t="s">
        <v>948</v>
      </c>
      <c r="F94" s="865" t="s">
        <v>961</v>
      </c>
      <c r="G94" s="887" t="s">
        <v>232</v>
      </c>
      <c r="H94" s="887" t="s">
        <v>151</v>
      </c>
      <c r="I94" s="887">
        <v>3.0</v>
      </c>
      <c r="J94" s="888"/>
      <c r="K94" s="889">
        <v>174.07</v>
      </c>
      <c r="L94" s="890"/>
      <c r="M94" s="891"/>
      <c r="N94" s="769"/>
      <c r="O94" s="892"/>
      <c r="P94" s="893"/>
      <c r="Q94" s="894"/>
      <c r="R94" s="895"/>
      <c r="S94" s="662"/>
      <c r="T94" s="896"/>
      <c r="U94" s="897"/>
      <c r="V94" s="777"/>
      <c r="W94" s="899"/>
      <c r="X94" s="662"/>
      <c r="Y94" s="900"/>
      <c r="Z94" s="901"/>
      <c r="AA94" s="902"/>
      <c r="AB94" s="903">
        <f t="shared" si="88"/>
        <v>0</v>
      </c>
      <c r="AC94" s="904">
        <f t="shared" si="89"/>
        <v>0</v>
      </c>
      <c r="AD94" s="905">
        <f t="shared" si="90"/>
        <v>0</v>
      </c>
      <c r="AE94" s="845"/>
      <c r="AF94" s="812">
        <v>8.637</v>
      </c>
      <c r="AG94" s="458">
        <f t="shared" si="91"/>
        <v>0</v>
      </c>
      <c r="AH94" s="458"/>
      <c r="AI94" s="813"/>
      <c r="AJ94" s="784"/>
      <c r="AK94" s="784"/>
      <c r="AL94" s="784"/>
      <c r="AM94" s="784"/>
      <c r="AN94" s="784"/>
      <c r="AO94" s="929"/>
      <c r="AP94" s="929"/>
      <c r="AQ94" s="914"/>
      <c r="AR94" s="455">
        <f t="shared" ref="AR94:BG94" si="94">$I94*L94</f>
        <v>0</v>
      </c>
      <c r="AS94" s="455">
        <f t="shared" si="94"/>
        <v>0</v>
      </c>
      <c r="AT94" s="455">
        <f t="shared" si="94"/>
        <v>0</v>
      </c>
      <c r="AU94" s="455">
        <f t="shared" si="94"/>
        <v>0</v>
      </c>
      <c r="AV94" s="455">
        <f t="shared" si="94"/>
        <v>0</v>
      </c>
      <c r="AW94" s="455">
        <f t="shared" si="94"/>
        <v>0</v>
      </c>
      <c r="AX94" s="455">
        <f t="shared" si="94"/>
        <v>0</v>
      </c>
      <c r="AY94" s="455">
        <f t="shared" si="94"/>
        <v>0</v>
      </c>
      <c r="AZ94" s="455">
        <f t="shared" si="94"/>
        <v>0</v>
      </c>
      <c r="BA94" s="455">
        <f t="shared" si="94"/>
        <v>0</v>
      </c>
      <c r="BB94" s="455">
        <f t="shared" si="94"/>
        <v>0</v>
      </c>
      <c r="BC94" s="455">
        <f t="shared" si="94"/>
        <v>0</v>
      </c>
      <c r="BD94" s="455">
        <f t="shared" si="94"/>
        <v>0</v>
      </c>
      <c r="BE94" s="455">
        <f t="shared" si="94"/>
        <v>0</v>
      </c>
      <c r="BF94" s="455">
        <f t="shared" si="94"/>
        <v>0</v>
      </c>
      <c r="BG94" s="455">
        <f t="shared" si="94"/>
        <v>0</v>
      </c>
      <c r="BH94" s="665"/>
    </row>
    <row r="95" ht="12.75" customHeight="1">
      <c r="A95" s="788"/>
      <c r="B95" s="918" t="s">
        <v>962</v>
      </c>
      <c r="C95" s="855" t="s">
        <v>963</v>
      </c>
      <c r="D95" s="856" t="s">
        <v>201</v>
      </c>
      <c r="E95" s="856" t="s">
        <v>948</v>
      </c>
      <c r="F95" s="939" t="s">
        <v>964</v>
      </c>
      <c r="G95" s="866" t="s">
        <v>802</v>
      </c>
      <c r="H95" s="887" t="s">
        <v>151</v>
      </c>
      <c r="I95" s="857">
        <v>10.0</v>
      </c>
      <c r="J95" s="860"/>
      <c r="K95" s="870">
        <v>175.1</v>
      </c>
      <c r="L95" s="767"/>
      <c r="M95" s="768"/>
      <c r="N95" s="769"/>
      <c r="O95" s="770"/>
      <c r="P95" s="771"/>
      <c r="Q95" s="772"/>
      <c r="R95" s="773"/>
      <c r="S95" s="662"/>
      <c r="T95" s="775"/>
      <c r="U95" s="776"/>
      <c r="V95" s="777"/>
      <c r="W95" s="778"/>
      <c r="X95" s="662"/>
      <c r="Y95" s="780"/>
      <c r="Z95" s="781"/>
      <c r="AA95" s="782"/>
      <c r="AB95" s="857">
        <f t="shared" si="88"/>
        <v>0</v>
      </c>
      <c r="AC95" s="860">
        <f t="shared" si="89"/>
        <v>0</v>
      </c>
      <c r="AD95" s="861">
        <f t="shared" si="90"/>
        <v>0</v>
      </c>
      <c r="AE95" s="845"/>
      <c r="AF95" s="812">
        <v>1.208</v>
      </c>
      <c r="AG95" s="458">
        <f t="shared" si="91"/>
        <v>0</v>
      </c>
      <c r="AH95" s="458"/>
      <c r="AI95" s="784"/>
      <c r="AJ95" s="784"/>
      <c r="AK95" s="784"/>
      <c r="AL95" s="784"/>
      <c r="AM95" s="784"/>
      <c r="AN95" s="784"/>
      <c r="AO95" s="929"/>
      <c r="AP95" s="929"/>
      <c r="AQ95" s="914"/>
      <c r="AR95" s="455">
        <f t="shared" ref="AR95:BG95" si="95">$I95*L95</f>
        <v>0</v>
      </c>
      <c r="AS95" s="455">
        <f t="shared" si="95"/>
        <v>0</v>
      </c>
      <c r="AT95" s="455">
        <f t="shared" si="95"/>
        <v>0</v>
      </c>
      <c r="AU95" s="455">
        <f t="shared" si="95"/>
        <v>0</v>
      </c>
      <c r="AV95" s="455">
        <f t="shared" si="95"/>
        <v>0</v>
      </c>
      <c r="AW95" s="455">
        <f t="shared" si="95"/>
        <v>0</v>
      </c>
      <c r="AX95" s="455">
        <f t="shared" si="95"/>
        <v>0</v>
      </c>
      <c r="AY95" s="455">
        <f t="shared" si="95"/>
        <v>0</v>
      </c>
      <c r="AZ95" s="455">
        <f t="shared" si="95"/>
        <v>0</v>
      </c>
      <c r="BA95" s="455">
        <f t="shared" si="95"/>
        <v>0</v>
      </c>
      <c r="BB95" s="455">
        <f t="shared" si="95"/>
        <v>0</v>
      </c>
      <c r="BC95" s="455">
        <f t="shared" si="95"/>
        <v>0</v>
      </c>
      <c r="BD95" s="455">
        <f t="shared" si="95"/>
        <v>0</v>
      </c>
      <c r="BE95" s="455">
        <f t="shared" si="95"/>
        <v>0</v>
      </c>
      <c r="BF95" s="455">
        <f t="shared" si="95"/>
        <v>0</v>
      </c>
      <c r="BG95" s="455">
        <f t="shared" si="95"/>
        <v>0</v>
      </c>
      <c r="BH95" s="665"/>
    </row>
    <row r="96" ht="12.75" customHeight="1">
      <c r="A96" s="788"/>
      <c r="B96" s="925" t="s">
        <v>965</v>
      </c>
      <c r="C96" s="886" t="s">
        <v>966</v>
      </c>
      <c r="D96" s="864" t="s">
        <v>201</v>
      </c>
      <c r="E96" s="864" t="s">
        <v>948</v>
      </c>
      <c r="F96" s="865" t="s">
        <v>967</v>
      </c>
      <c r="G96" s="887" t="s">
        <v>802</v>
      </c>
      <c r="H96" s="887" t="s">
        <v>151</v>
      </c>
      <c r="I96" s="887">
        <v>10.0</v>
      </c>
      <c r="J96" s="888"/>
      <c r="K96" s="889">
        <v>89.61</v>
      </c>
      <c r="L96" s="890"/>
      <c r="M96" s="891"/>
      <c r="N96" s="769"/>
      <c r="O96" s="892"/>
      <c r="P96" s="893"/>
      <c r="Q96" s="894"/>
      <c r="R96" s="895"/>
      <c r="S96" s="662"/>
      <c r="T96" s="906"/>
      <c r="U96" s="897"/>
      <c r="V96" s="777"/>
      <c r="W96" s="899"/>
      <c r="X96" s="662"/>
      <c r="Y96" s="900"/>
      <c r="Z96" s="901"/>
      <c r="AA96" s="902"/>
      <c r="AB96" s="903">
        <f t="shared" si="88"/>
        <v>0</v>
      </c>
      <c r="AC96" s="904">
        <f t="shared" si="89"/>
        <v>0</v>
      </c>
      <c r="AD96" s="905">
        <f t="shared" si="90"/>
        <v>0</v>
      </c>
      <c r="AE96" s="845"/>
      <c r="AF96" s="812">
        <v>0.926</v>
      </c>
      <c r="AG96" s="458">
        <f t="shared" si="91"/>
        <v>0</v>
      </c>
      <c r="AH96" s="458"/>
      <c r="AI96" s="784"/>
      <c r="AJ96" s="784"/>
      <c r="AK96" s="784"/>
      <c r="AL96" s="784"/>
      <c r="AM96" s="784"/>
      <c r="AN96" s="784"/>
      <c r="AO96" s="929"/>
      <c r="AP96" s="929"/>
      <c r="AQ96" s="914"/>
      <c r="AR96" s="455">
        <f t="shared" ref="AR96:BG96" si="96">$I96*L96</f>
        <v>0</v>
      </c>
      <c r="AS96" s="455">
        <f t="shared" si="96"/>
        <v>0</v>
      </c>
      <c r="AT96" s="455">
        <f t="shared" si="96"/>
        <v>0</v>
      </c>
      <c r="AU96" s="455">
        <f t="shared" si="96"/>
        <v>0</v>
      </c>
      <c r="AV96" s="455">
        <f t="shared" si="96"/>
        <v>0</v>
      </c>
      <c r="AW96" s="455">
        <f t="shared" si="96"/>
        <v>0</v>
      </c>
      <c r="AX96" s="455">
        <f t="shared" si="96"/>
        <v>0</v>
      </c>
      <c r="AY96" s="455">
        <f t="shared" si="96"/>
        <v>0</v>
      </c>
      <c r="AZ96" s="455">
        <f t="shared" si="96"/>
        <v>0</v>
      </c>
      <c r="BA96" s="455">
        <f t="shared" si="96"/>
        <v>0</v>
      </c>
      <c r="BB96" s="455">
        <f t="shared" si="96"/>
        <v>0</v>
      </c>
      <c r="BC96" s="455">
        <f t="shared" si="96"/>
        <v>0</v>
      </c>
      <c r="BD96" s="455">
        <f t="shared" si="96"/>
        <v>0</v>
      </c>
      <c r="BE96" s="455">
        <f t="shared" si="96"/>
        <v>0</v>
      </c>
      <c r="BF96" s="455">
        <f t="shared" si="96"/>
        <v>0</v>
      </c>
      <c r="BG96" s="455">
        <f t="shared" si="96"/>
        <v>0</v>
      </c>
      <c r="BH96" s="665"/>
    </row>
    <row r="97" ht="12.75" customHeight="1">
      <c r="A97" s="788"/>
      <c r="B97" s="918" t="s">
        <v>968</v>
      </c>
      <c r="C97" s="855" t="s">
        <v>969</v>
      </c>
      <c r="D97" s="856" t="s">
        <v>201</v>
      </c>
      <c r="E97" s="856" t="s">
        <v>948</v>
      </c>
      <c r="F97" s="939" t="s">
        <v>970</v>
      </c>
      <c r="G97" s="866" t="s">
        <v>805</v>
      </c>
      <c r="H97" s="887" t="s">
        <v>151</v>
      </c>
      <c r="I97" s="857">
        <v>5.0</v>
      </c>
      <c r="J97" s="860"/>
      <c r="K97" s="870">
        <v>39.14</v>
      </c>
      <c r="L97" s="767"/>
      <c r="M97" s="768"/>
      <c r="N97" s="769"/>
      <c r="O97" s="770"/>
      <c r="P97" s="771"/>
      <c r="Q97" s="772"/>
      <c r="R97" s="773"/>
      <c r="S97" s="662"/>
      <c r="T97" s="775"/>
      <c r="U97" s="776"/>
      <c r="V97" s="777"/>
      <c r="W97" s="778"/>
      <c r="X97" s="662"/>
      <c r="Y97" s="780"/>
      <c r="Z97" s="781"/>
      <c r="AA97" s="782"/>
      <c r="AB97" s="857">
        <f t="shared" si="88"/>
        <v>0</v>
      </c>
      <c r="AC97" s="860">
        <f t="shared" si="89"/>
        <v>0</v>
      </c>
      <c r="AD97" s="861">
        <f t="shared" si="90"/>
        <v>0</v>
      </c>
      <c r="AE97" s="845"/>
      <c r="AF97" s="812">
        <v>1.734</v>
      </c>
      <c r="AG97" s="458">
        <f t="shared" si="91"/>
        <v>0</v>
      </c>
      <c r="AH97" s="458"/>
      <c r="AI97" s="813"/>
      <c r="AJ97" s="784"/>
      <c r="AK97" s="784"/>
      <c r="AL97" s="784"/>
      <c r="AM97" s="784"/>
      <c r="AN97" s="813"/>
      <c r="AO97" s="929"/>
      <c r="AP97" s="929"/>
      <c r="AQ97" s="914"/>
      <c r="AR97" s="455">
        <f t="shared" ref="AR97:BG97" si="97">$I97*L97</f>
        <v>0</v>
      </c>
      <c r="AS97" s="455">
        <f t="shared" si="97"/>
        <v>0</v>
      </c>
      <c r="AT97" s="455">
        <f t="shared" si="97"/>
        <v>0</v>
      </c>
      <c r="AU97" s="455">
        <f t="shared" si="97"/>
        <v>0</v>
      </c>
      <c r="AV97" s="455">
        <f t="shared" si="97"/>
        <v>0</v>
      </c>
      <c r="AW97" s="455">
        <f t="shared" si="97"/>
        <v>0</v>
      </c>
      <c r="AX97" s="455">
        <f t="shared" si="97"/>
        <v>0</v>
      </c>
      <c r="AY97" s="455">
        <f t="shared" si="97"/>
        <v>0</v>
      </c>
      <c r="AZ97" s="455">
        <f t="shared" si="97"/>
        <v>0</v>
      </c>
      <c r="BA97" s="455">
        <f t="shared" si="97"/>
        <v>0</v>
      </c>
      <c r="BB97" s="455">
        <f t="shared" si="97"/>
        <v>0</v>
      </c>
      <c r="BC97" s="455">
        <f t="shared" si="97"/>
        <v>0</v>
      </c>
      <c r="BD97" s="455">
        <f t="shared" si="97"/>
        <v>0</v>
      </c>
      <c r="BE97" s="455">
        <f t="shared" si="97"/>
        <v>0</v>
      </c>
      <c r="BF97" s="455">
        <f t="shared" si="97"/>
        <v>0</v>
      </c>
      <c r="BG97" s="455">
        <f t="shared" si="97"/>
        <v>0</v>
      </c>
      <c r="BH97" s="665"/>
    </row>
    <row r="98" ht="12.75" customHeight="1">
      <c r="A98" s="788"/>
      <c r="B98" s="918" t="s">
        <v>971</v>
      </c>
      <c r="C98" s="855" t="s">
        <v>972</v>
      </c>
      <c r="D98" s="856" t="s">
        <v>201</v>
      </c>
      <c r="E98" s="856" t="s">
        <v>948</v>
      </c>
      <c r="F98" s="939" t="s">
        <v>973</v>
      </c>
      <c r="G98" s="866" t="s">
        <v>805</v>
      </c>
      <c r="H98" s="887" t="s">
        <v>151</v>
      </c>
      <c r="I98" s="857">
        <v>5.0</v>
      </c>
      <c r="J98" s="860"/>
      <c r="K98" s="870">
        <v>33.99</v>
      </c>
      <c r="L98" s="890"/>
      <c r="M98" s="891"/>
      <c r="N98" s="769"/>
      <c r="O98" s="892"/>
      <c r="P98" s="893"/>
      <c r="Q98" s="894"/>
      <c r="R98" s="895"/>
      <c r="S98" s="662"/>
      <c r="T98" s="896"/>
      <c r="U98" s="897"/>
      <c r="V98" s="777"/>
      <c r="W98" s="899"/>
      <c r="X98" s="662"/>
      <c r="Y98" s="900"/>
      <c r="Z98" s="901"/>
      <c r="AA98" s="902"/>
      <c r="AB98" s="857">
        <f t="shared" si="88"/>
        <v>0</v>
      </c>
      <c r="AC98" s="860">
        <f t="shared" si="89"/>
        <v>0</v>
      </c>
      <c r="AD98" s="861">
        <f t="shared" si="90"/>
        <v>0</v>
      </c>
      <c r="AE98" s="845"/>
      <c r="AF98" s="812">
        <v>1.13</v>
      </c>
      <c r="AG98" s="458">
        <f t="shared" si="91"/>
        <v>0</v>
      </c>
      <c r="AH98" s="458"/>
      <c r="AI98" s="813"/>
      <c r="AJ98" s="784"/>
      <c r="AK98" s="784"/>
      <c r="AL98" s="784"/>
      <c r="AM98" s="784"/>
      <c r="AN98" s="784"/>
      <c r="AO98" s="929"/>
      <c r="AP98" s="929"/>
      <c r="AQ98" s="914"/>
      <c r="AR98" s="455">
        <f t="shared" ref="AR98:BG98" si="98">$I98*L98</f>
        <v>0</v>
      </c>
      <c r="AS98" s="455">
        <f t="shared" si="98"/>
        <v>0</v>
      </c>
      <c r="AT98" s="455">
        <f t="shared" si="98"/>
        <v>0</v>
      </c>
      <c r="AU98" s="455">
        <f t="shared" si="98"/>
        <v>0</v>
      </c>
      <c r="AV98" s="455">
        <f t="shared" si="98"/>
        <v>0</v>
      </c>
      <c r="AW98" s="455">
        <f t="shared" si="98"/>
        <v>0</v>
      </c>
      <c r="AX98" s="455">
        <f t="shared" si="98"/>
        <v>0</v>
      </c>
      <c r="AY98" s="455">
        <f t="shared" si="98"/>
        <v>0</v>
      </c>
      <c r="AZ98" s="455">
        <f t="shared" si="98"/>
        <v>0</v>
      </c>
      <c r="BA98" s="455">
        <f t="shared" si="98"/>
        <v>0</v>
      </c>
      <c r="BB98" s="455">
        <f t="shared" si="98"/>
        <v>0</v>
      </c>
      <c r="BC98" s="455">
        <f t="shared" si="98"/>
        <v>0</v>
      </c>
      <c r="BD98" s="455">
        <f t="shared" si="98"/>
        <v>0</v>
      </c>
      <c r="BE98" s="455">
        <f t="shared" si="98"/>
        <v>0</v>
      </c>
      <c r="BF98" s="455">
        <f t="shared" si="98"/>
        <v>0</v>
      </c>
      <c r="BG98" s="455">
        <f t="shared" si="98"/>
        <v>0</v>
      </c>
      <c r="BH98" s="665"/>
    </row>
    <row r="99" ht="12.75" customHeight="1">
      <c r="A99" s="788"/>
      <c r="B99" s="925" t="s">
        <v>974</v>
      </c>
      <c r="C99" s="886" t="s">
        <v>975</v>
      </c>
      <c r="D99" s="864" t="s">
        <v>201</v>
      </c>
      <c r="E99" s="864" t="s">
        <v>948</v>
      </c>
      <c r="F99" s="865" t="s">
        <v>976</v>
      </c>
      <c r="G99" s="887" t="s">
        <v>805</v>
      </c>
      <c r="H99" s="887" t="s">
        <v>151</v>
      </c>
      <c r="I99" s="887">
        <v>10.0</v>
      </c>
      <c r="J99" s="888"/>
      <c r="K99" s="889">
        <v>59.74</v>
      </c>
      <c r="L99" s="767"/>
      <c r="M99" s="768"/>
      <c r="N99" s="769"/>
      <c r="O99" s="770"/>
      <c r="P99" s="771"/>
      <c r="Q99" s="772"/>
      <c r="R99" s="773"/>
      <c r="S99" s="662"/>
      <c r="T99" s="775"/>
      <c r="U99" s="776"/>
      <c r="V99" s="777"/>
      <c r="W99" s="778"/>
      <c r="X99" s="662"/>
      <c r="Y99" s="780"/>
      <c r="Z99" s="781"/>
      <c r="AA99" s="782"/>
      <c r="AB99" s="903">
        <f t="shared" si="88"/>
        <v>0</v>
      </c>
      <c r="AC99" s="904">
        <f t="shared" si="89"/>
        <v>0</v>
      </c>
      <c r="AD99" s="905">
        <f t="shared" si="90"/>
        <v>0</v>
      </c>
      <c r="AE99" s="845"/>
      <c r="AF99" s="812">
        <v>5.832</v>
      </c>
      <c r="AG99" s="458">
        <f t="shared" si="91"/>
        <v>0</v>
      </c>
      <c r="AH99" s="458"/>
      <c r="AI99" s="784"/>
      <c r="AJ99" s="784"/>
      <c r="AK99" s="784"/>
      <c r="AL99" s="784"/>
      <c r="AM99" s="784"/>
      <c r="AN99" s="784"/>
      <c r="AO99" s="929"/>
      <c r="AP99" s="929"/>
      <c r="AQ99" s="914"/>
      <c r="AR99" s="455">
        <f t="shared" ref="AR99:BG99" si="99">$I99*L99</f>
        <v>0</v>
      </c>
      <c r="AS99" s="455">
        <f t="shared" si="99"/>
        <v>0</v>
      </c>
      <c r="AT99" s="455">
        <f t="shared" si="99"/>
        <v>0</v>
      </c>
      <c r="AU99" s="455">
        <f t="shared" si="99"/>
        <v>0</v>
      </c>
      <c r="AV99" s="455">
        <f t="shared" si="99"/>
        <v>0</v>
      </c>
      <c r="AW99" s="455">
        <f t="shared" si="99"/>
        <v>0</v>
      </c>
      <c r="AX99" s="455">
        <f t="shared" si="99"/>
        <v>0</v>
      </c>
      <c r="AY99" s="455">
        <f t="shared" si="99"/>
        <v>0</v>
      </c>
      <c r="AZ99" s="455">
        <f t="shared" si="99"/>
        <v>0</v>
      </c>
      <c r="BA99" s="455">
        <f t="shared" si="99"/>
        <v>0</v>
      </c>
      <c r="BB99" s="455">
        <f t="shared" si="99"/>
        <v>0</v>
      </c>
      <c r="BC99" s="455">
        <f t="shared" si="99"/>
        <v>0</v>
      </c>
      <c r="BD99" s="455">
        <f t="shared" si="99"/>
        <v>0</v>
      </c>
      <c r="BE99" s="455">
        <f t="shared" si="99"/>
        <v>0</v>
      </c>
      <c r="BF99" s="455">
        <f t="shared" si="99"/>
        <v>0</v>
      </c>
      <c r="BG99" s="455">
        <f t="shared" si="99"/>
        <v>0</v>
      </c>
      <c r="BH99" s="665"/>
    </row>
    <row r="100" ht="12.75" customHeight="1">
      <c r="A100" s="788"/>
      <c r="B100" s="925"/>
      <c r="C100" s="886" t="s">
        <v>977</v>
      </c>
      <c r="D100" s="864" t="s">
        <v>201</v>
      </c>
      <c r="E100" s="864" t="s">
        <v>948</v>
      </c>
      <c r="F100" s="864" t="s">
        <v>978</v>
      </c>
      <c r="G100" s="887"/>
      <c r="H100" s="887" t="s">
        <v>151</v>
      </c>
      <c r="I100" s="887">
        <v>10.0</v>
      </c>
      <c r="J100" s="888"/>
      <c r="K100" s="889">
        <v>61.8</v>
      </c>
      <c r="L100" s="767"/>
      <c r="M100" s="768"/>
      <c r="N100" s="769"/>
      <c r="O100" s="770"/>
      <c r="P100" s="771"/>
      <c r="Q100" s="772"/>
      <c r="R100" s="773"/>
      <c r="S100" s="662"/>
      <c r="T100" s="775"/>
      <c r="U100" s="776"/>
      <c r="V100" s="777"/>
      <c r="W100" s="778"/>
      <c r="X100" s="662"/>
      <c r="Y100" s="780"/>
      <c r="Z100" s="781"/>
      <c r="AA100" s="782"/>
      <c r="AB100" s="903">
        <f t="shared" si="88"/>
        <v>0</v>
      </c>
      <c r="AC100" s="904">
        <f t="shared" si="89"/>
        <v>0</v>
      </c>
      <c r="AD100" s="905">
        <f t="shared" si="90"/>
        <v>0</v>
      </c>
      <c r="AE100" s="845"/>
      <c r="AF100" s="812">
        <v>1.833</v>
      </c>
      <c r="AG100" s="458">
        <f t="shared" si="91"/>
        <v>0</v>
      </c>
      <c r="AH100" s="458"/>
      <c r="AI100" s="813"/>
      <c r="AJ100" s="784"/>
      <c r="AK100" s="784"/>
      <c r="AL100" s="784"/>
      <c r="AM100" s="784"/>
      <c r="AN100" s="813"/>
      <c r="AO100" s="929"/>
      <c r="AP100" s="929"/>
      <c r="AQ100" s="914"/>
      <c r="AR100" s="455">
        <f t="shared" ref="AR100:BG100" si="100">$I100*L100</f>
        <v>0</v>
      </c>
      <c r="AS100" s="455">
        <f t="shared" si="100"/>
        <v>0</v>
      </c>
      <c r="AT100" s="455">
        <f t="shared" si="100"/>
        <v>0</v>
      </c>
      <c r="AU100" s="455">
        <f t="shared" si="100"/>
        <v>0</v>
      </c>
      <c r="AV100" s="455">
        <f t="shared" si="100"/>
        <v>0</v>
      </c>
      <c r="AW100" s="455">
        <f t="shared" si="100"/>
        <v>0</v>
      </c>
      <c r="AX100" s="455">
        <f t="shared" si="100"/>
        <v>0</v>
      </c>
      <c r="AY100" s="455">
        <f t="shared" si="100"/>
        <v>0</v>
      </c>
      <c r="AZ100" s="455">
        <f t="shared" si="100"/>
        <v>0</v>
      </c>
      <c r="BA100" s="455">
        <f t="shared" si="100"/>
        <v>0</v>
      </c>
      <c r="BB100" s="455">
        <f t="shared" si="100"/>
        <v>0</v>
      </c>
      <c r="BC100" s="455">
        <f t="shared" si="100"/>
        <v>0</v>
      </c>
      <c r="BD100" s="455">
        <f t="shared" si="100"/>
        <v>0</v>
      </c>
      <c r="BE100" s="455">
        <f t="shared" si="100"/>
        <v>0</v>
      </c>
      <c r="BF100" s="455">
        <f t="shared" si="100"/>
        <v>0</v>
      </c>
      <c r="BG100" s="455">
        <f t="shared" si="100"/>
        <v>0</v>
      </c>
      <c r="BH100" s="665"/>
    </row>
    <row r="101" ht="12.75" customHeight="1">
      <c r="A101" s="788"/>
      <c r="B101" s="918" t="s">
        <v>979</v>
      </c>
      <c r="C101" s="855" t="s">
        <v>980</v>
      </c>
      <c r="D101" s="856" t="s">
        <v>201</v>
      </c>
      <c r="E101" s="856" t="s">
        <v>948</v>
      </c>
      <c r="F101" s="939" t="s">
        <v>981</v>
      </c>
      <c r="G101" s="866" t="s">
        <v>805</v>
      </c>
      <c r="H101" s="887" t="s">
        <v>151</v>
      </c>
      <c r="I101" s="857">
        <v>5.0</v>
      </c>
      <c r="J101" s="860"/>
      <c r="K101" s="870">
        <v>38.11</v>
      </c>
      <c r="L101" s="890"/>
      <c r="M101" s="891"/>
      <c r="N101" s="769"/>
      <c r="O101" s="892"/>
      <c r="P101" s="893"/>
      <c r="Q101" s="894"/>
      <c r="R101" s="895"/>
      <c r="S101" s="662"/>
      <c r="T101" s="906"/>
      <c r="U101" s="897"/>
      <c r="V101" s="777"/>
      <c r="W101" s="899"/>
      <c r="X101" s="662"/>
      <c r="Y101" s="900"/>
      <c r="Z101" s="901"/>
      <c r="AA101" s="902"/>
      <c r="AB101" s="995">
        <f t="shared" si="88"/>
        <v>0</v>
      </c>
      <c r="AC101" s="996">
        <f t="shared" si="89"/>
        <v>0</v>
      </c>
      <c r="AD101" s="997">
        <f t="shared" si="90"/>
        <v>0</v>
      </c>
      <c r="AE101" s="845"/>
      <c r="AF101" s="812">
        <v>2.489</v>
      </c>
      <c r="AG101" s="458">
        <f t="shared" si="91"/>
        <v>0</v>
      </c>
      <c r="AH101" s="458"/>
      <c r="AI101" s="784"/>
      <c r="AJ101" s="784"/>
      <c r="AK101" s="784"/>
      <c r="AL101" s="784"/>
      <c r="AM101" s="784"/>
      <c r="AN101" s="784"/>
      <c r="AO101" s="929"/>
      <c r="AP101" s="929"/>
      <c r="AQ101" s="914"/>
      <c r="AR101" s="455">
        <f t="shared" ref="AR101:BG101" si="101">$I101*L101</f>
        <v>0</v>
      </c>
      <c r="AS101" s="455">
        <f t="shared" si="101"/>
        <v>0</v>
      </c>
      <c r="AT101" s="455">
        <f t="shared" si="101"/>
        <v>0</v>
      </c>
      <c r="AU101" s="455">
        <f t="shared" si="101"/>
        <v>0</v>
      </c>
      <c r="AV101" s="455">
        <f t="shared" si="101"/>
        <v>0</v>
      </c>
      <c r="AW101" s="455">
        <f t="shared" si="101"/>
        <v>0</v>
      </c>
      <c r="AX101" s="455">
        <f t="shared" si="101"/>
        <v>0</v>
      </c>
      <c r="AY101" s="455">
        <f t="shared" si="101"/>
        <v>0</v>
      </c>
      <c r="AZ101" s="455">
        <f t="shared" si="101"/>
        <v>0</v>
      </c>
      <c r="BA101" s="455">
        <f t="shared" si="101"/>
        <v>0</v>
      </c>
      <c r="BB101" s="455">
        <f t="shared" si="101"/>
        <v>0</v>
      </c>
      <c r="BC101" s="455">
        <f t="shared" si="101"/>
        <v>0</v>
      </c>
      <c r="BD101" s="455">
        <f t="shared" si="101"/>
        <v>0</v>
      </c>
      <c r="BE101" s="455">
        <f t="shared" si="101"/>
        <v>0</v>
      </c>
      <c r="BF101" s="455">
        <f t="shared" si="101"/>
        <v>0</v>
      </c>
      <c r="BG101" s="455">
        <f t="shared" si="101"/>
        <v>0</v>
      </c>
      <c r="BH101" s="665"/>
    </row>
    <row r="102" ht="12.75" customHeight="1">
      <c r="A102" s="788"/>
      <c r="B102" s="925" t="s">
        <v>982</v>
      </c>
      <c r="C102" s="886" t="s">
        <v>983</v>
      </c>
      <c r="D102" s="864" t="s">
        <v>201</v>
      </c>
      <c r="E102" s="864" t="s">
        <v>948</v>
      </c>
      <c r="F102" s="865" t="s">
        <v>984</v>
      </c>
      <c r="G102" s="887" t="s">
        <v>805</v>
      </c>
      <c r="H102" s="887" t="s">
        <v>151</v>
      </c>
      <c r="I102" s="887">
        <v>10.0</v>
      </c>
      <c r="J102" s="888"/>
      <c r="K102" s="889">
        <v>55.62</v>
      </c>
      <c r="L102" s="767"/>
      <c r="M102" s="768"/>
      <c r="N102" s="769"/>
      <c r="O102" s="770"/>
      <c r="P102" s="771"/>
      <c r="Q102" s="772"/>
      <c r="R102" s="773"/>
      <c r="S102" s="662"/>
      <c r="T102" s="775"/>
      <c r="U102" s="776"/>
      <c r="V102" s="777"/>
      <c r="W102" s="778"/>
      <c r="X102" s="662"/>
      <c r="Y102" s="780"/>
      <c r="Z102" s="781"/>
      <c r="AA102" s="782"/>
      <c r="AB102" s="903">
        <f t="shared" si="88"/>
        <v>0</v>
      </c>
      <c r="AC102" s="904">
        <f t="shared" si="89"/>
        <v>0</v>
      </c>
      <c r="AD102" s="905">
        <f t="shared" si="90"/>
        <v>0</v>
      </c>
      <c r="AE102" s="845"/>
      <c r="AF102" s="812">
        <v>1.51</v>
      </c>
      <c r="AG102" s="458">
        <f t="shared" si="91"/>
        <v>0</v>
      </c>
      <c r="AH102" s="458"/>
      <c r="AI102" s="784"/>
      <c r="AJ102" s="784"/>
      <c r="AK102" s="784"/>
      <c r="AL102" s="784"/>
      <c r="AM102" s="784"/>
      <c r="AN102" s="784"/>
      <c r="AO102" s="929"/>
      <c r="AP102" s="929"/>
      <c r="AQ102" s="914"/>
      <c r="AR102" s="455">
        <f t="shared" ref="AR102:BG102" si="102">$I102*L102</f>
        <v>0</v>
      </c>
      <c r="AS102" s="455">
        <f t="shared" si="102"/>
        <v>0</v>
      </c>
      <c r="AT102" s="455">
        <f t="shared" si="102"/>
        <v>0</v>
      </c>
      <c r="AU102" s="455">
        <f t="shared" si="102"/>
        <v>0</v>
      </c>
      <c r="AV102" s="455">
        <f t="shared" si="102"/>
        <v>0</v>
      </c>
      <c r="AW102" s="455">
        <f t="shared" si="102"/>
        <v>0</v>
      </c>
      <c r="AX102" s="455">
        <f t="shared" si="102"/>
        <v>0</v>
      </c>
      <c r="AY102" s="455">
        <f t="shared" si="102"/>
        <v>0</v>
      </c>
      <c r="AZ102" s="455">
        <f t="shared" si="102"/>
        <v>0</v>
      </c>
      <c r="BA102" s="455">
        <f t="shared" si="102"/>
        <v>0</v>
      </c>
      <c r="BB102" s="455">
        <f t="shared" si="102"/>
        <v>0</v>
      </c>
      <c r="BC102" s="455">
        <f t="shared" si="102"/>
        <v>0</v>
      </c>
      <c r="BD102" s="455">
        <f t="shared" si="102"/>
        <v>0</v>
      </c>
      <c r="BE102" s="455">
        <f t="shared" si="102"/>
        <v>0</v>
      </c>
      <c r="BF102" s="455">
        <f t="shared" si="102"/>
        <v>0</v>
      </c>
      <c r="BG102" s="455">
        <f t="shared" si="102"/>
        <v>0</v>
      </c>
      <c r="BH102" s="665"/>
    </row>
    <row r="103" ht="11.25" customHeight="1">
      <c r="A103" s="827"/>
      <c r="B103" s="828"/>
      <c r="C103" s="828"/>
      <c r="D103" s="828"/>
      <c r="E103" s="998"/>
      <c r="F103" s="999"/>
      <c r="G103" s="999"/>
      <c r="H103" s="999"/>
      <c r="I103" s="1000"/>
      <c r="J103" s="298"/>
      <c r="K103" s="299"/>
      <c r="L103" s="662"/>
      <c r="M103" s="662"/>
      <c r="N103" s="663"/>
      <c r="O103" s="663"/>
      <c r="P103" s="662"/>
      <c r="Q103" s="662"/>
      <c r="R103" s="665"/>
      <c r="S103" s="662"/>
      <c r="T103" s="665"/>
      <c r="U103" s="665"/>
      <c r="V103" s="665"/>
      <c r="W103" s="662"/>
      <c r="X103" s="662"/>
      <c r="Y103" s="662"/>
      <c r="Z103" s="662"/>
      <c r="AA103" s="662"/>
      <c r="AB103" s="662"/>
      <c r="AC103" s="662"/>
      <c r="AD103" s="832"/>
      <c r="AE103" s="845"/>
      <c r="AF103" s="753"/>
      <c r="AG103" s="458"/>
      <c r="AH103" s="753"/>
      <c r="AI103" s="911"/>
      <c r="AJ103" s="911"/>
      <c r="AK103" s="911"/>
      <c r="AL103" s="911"/>
      <c r="AM103" s="911"/>
      <c r="AN103" s="911"/>
      <c r="AO103" s="912"/>
      <c r="AP103" s="912"/>
      <c r="AQ103" s="834"/>
      <c r="AR103" s="455">
        <f t="shared" ref="AR103:BG103" si="103">$I103*L103</f>
        <v>0</v>
      </c>
      <c r="AS103" s="455">
        <f t="shared" si="103"/>
        <v>0</v>
      </c>
      <c r="AT103" s="455">
        <f t="shared" si="103"/>
        <v>0</v>
      </c>
      <c r="AU103" s="455">
        <f t="shared" si="103"/>
        <v>0</v>
      </c>
      <c r="AV103" s="455">
        <f t="shared" si="103"/>
        <v>0</v>
      </c>
      <c r="AW103" s="455">
        <f t="shared" si="103"/>
        <v>0</v>
      </c>
      <c r="AX103" s="455">
        <f t="shared" si="103"/>
        <v>0</v>
      </c>
      <c r="AY103" s="455">
        <f t="shared" si="103"/>
        <v>0</v>
      </c>
      <c r="AZ103" s="455">
        <f t="shared" si="103"/>
        <v>0</v>
      </c>
      <c r="BA103" s="455">
        <f t="shared" si="103"/>
        <v>0</v>
      </c>
      <c r="BB103" s="455">
        <f t="shared" si="103"/>
        <v>0</v>
      </c>
      <c r="BC103" s="455">
        <f t="shared" si="103"/>
        <v>0</v>
      </c>
      <c r="BD103" s="455">
        <f t="shared" si="103"/>
        <v>0</v>
      </c>
      <c r="BE103" s="455">
        <f t="shared" si="103"/>
        <v>0</v>
      </c>
      <c r="BF103" s="455">
        <f t="shared" si="103"/>
        <v>0</v>
      </c>
      <c r="BG103" s="455">
        <f t="shared" si="103"/>
        <v>0</v>
      </c>
      <c r="BH103" s="665"/>
    </row>
    <row r="104" ht="33.75" customHeight="1">
      <c r="A104" s="787"/>
      <c r="B104" s="764"/>
      <c r="C104" s="764"/>
      <c r="D104" s="790"/>
      <c r="E104" s="998" t="s">
        <v>985</v>
      </c>
      <c r="F104" s="999"/>
      <c r="G104" s="1001" t="s">
        <v>986</v>
      </c>
      <c r="H104" s="298"/>
      <c r="I104" s="298"/>
      <c r="J104" s="298"/>
      <c r="K104" s="299"/>
      <c r="L104" s="767" t="s">
        <v>133</v>
      </c>
      <c r="M104" s="795" t="s">
        <v>134</v>
      </c>
      <c r="N104" s="796" t="s">
        <v>774</v>
      </c>
      <c r="O104" s="797" t="s">
        <v>775</v>
      </c>
      <c r="P104" s="798" t="s">
        <v>135</v>
      </c>
      <c r="Q104" s="799" t="s">
        <v>136</v>
      </c>
      <c r="R104" s="800" t="s">
        <v>137</v>
      </c>
      <c r="S104" s="801" t="s">
        <v>70</v>
      </c>
      <c r="T104" s="802" t="s">
        <v>40</v>
      </c>
      <c r="U104" s="803" t="s">
        <v>72</v>
      </c>
      <c r="V104" s="804" t="s">
        <v>73</v>
      </c>
      <c r="W104" s="805" t="s">
        <v>138</v>
      </c>
      <c r="X104" s="662"/>
      <c r="Y104" s="807" t="s">
        <v>43</v>
      </c>
      <c r="Z104" s="808" t="s">
        <v>77</v>
      </c>
      <c r="AA104" s="809" t="s">
        <v>32</v>
      </c>
      <c r="AB104" s="1002"/>
      <c r="AC104" s="1002"/>
      <c r="AD104" s="1003"/>
      <c r="AE104" s="1002"/>
      <c r="AF104" s="1004"/>
      <c r="AG104" s="1004"/>
      <c r="AH104" s="1004"/>
      <c r="AI104" s="1004"/>
      <c r="AJ104" s="1004"/>
      <c r="AK104" s="1005"/>
      <c r="AL104" s="1005"/>
      <c r="AM104" s="1005"/>
      <c r="AN104" s="1005"/>
      <c r="AO104" s="1006"/>
      <c r="AP104" s="1006"/>
      <c r="AQ104" s="1006"/>
      <c r="AR104" s="455"/>
      <c r="AS104" s="455"/>
      <c r="AT104" s="455"/>
      <c r="AU104" s="455"/>
      <c r="AV104" s="455"/>
      <c r="AW104" s="455"/>
      <c r="AX104" s="455"/>
      <c r="AY104" s="455"/>
      <c r="AZ104" s="455"/>
      <c r="BA104" s="455"/>
      <c r="BB104" s="455"/>
      <c r="BC104" s="455"/>
      <c r="BD104" s="455"/>
      <c r="BE104" s="455"/>
      <c r="BF104" s="455"/>
      <c r="BG104" s="455"/>
      <c r="BH104" s="1006"/>
    </row>
    <row r="105" ht="33.0" customHeight="1">
      <c r="A105" s="787"/>
      <c r="B105" s="764" t="s">
        <v>120</v>
      </c>
      <c r="C105" s="764" t="s">
        <v>121</v>
      </c>
      <c r="D105" s="790" t="s">
        <v>763</v>
      </c>
      <c r="E105" s="790" t="s">
        <v>123</v>
      </c>
      <c r="F105" s="790" t="s">
        <v>764</v>
      </c>
      <c r="G105" s="791" t="s">
        <v>765</v>
      </c>
      <c r="H105" s="791" t="s">
        <v>766</v>
      </c>
      <c r="I105" s="1007" t="s">
        <v>124</v>
      </c>
      <c r="J105" s="1007" t="s">
        <v>219</v>
      </c>
      <c r="K105" s="1008" t="s">
        <v>127</v>
      </c>
      <c r="L105" s="814">
        <v>45669.0</v>
      </c>
      <c r="M105" s="837" t="s">
        <v>46</v>
      </c>
      <c r="N105" s="796" t="s">
        <v>82</v>
      </c>
      <c r="O105" s="816">
        <v>45916.0</v>
      </c>
      <c r="P105" s="817">
        <v>46006.0</v>
      </c>
      <c r="Q105" s="839" t="s">
        <v>781</v>
      </c>
      <c r="R105" s="819">
        <v>46002.0</v>
      </c>
      <c r="S105" s="801" t="s">
        <v>83</v>
      </c>
      <c r="T105" s="802" t="s">
        <v>55</v>
      </c>
      <c r="U105" s="820" t="s">
        <v>85</v>
      </c>
      <c r="V105" s="821">
        <v>45675.0</v>
      </c>
      <c r="W105" s="842" t="s">
        <v>140</v>
      </c>
      <c r="X105" s="662"/>
      <c r="Y105" s="844" t="s">
        <v>58</v>
      </c>
      <c r="Z105" s="808" t="s">
        <v>782</v>
      </c>
      <c r="AA105" s="809" t="s">
        <v>47</v>
      </c>
      <c r="AB105" s="1002"/>
      <c r="AC105" s="1002"/>
      <c r="AD105" s="1003"/>
      <c r="AE105" s="1002"/>
      <c r="AF105" s="1004"/>
      <c r="AG105" s="1004"/>
      <c r="AH105" s="1004"/>
      <c r="AI105" s="1004"/>
      <c r="AJ105" s="1004"/>
      <c r="AK105" s="1005"/>
      <c r="AL105" s="1005"/>
      <c r="AM105" s="1005"/>
      <c r="AN105" s="1005"/>
      <c r="AO105" s="1006"/>
      <c r="AP105" s="1006"/>
      <c r="AQ105" s="1006"/>
      <c r="AR105" s="455"/>
      <c r="AS105" s="455"/>
      <c r="AT105" s="455"/>
      <c r="AU105" s="455"/>
      <c r="AV105" s="455"/>
      <c r="AW105" s="455"/>
      <c r="AX105" s="455"/>
      <c r="AY105" s="455"/>
      <c r="AZ105" s="455"/>
      <c r="BA105" s="455"/>
      <c r="BB105" s="455"/>
      <c r="BC105" s="455"/>
      <c r="BD105" s="455"/>
      <c r="BE105" s="455"/>
      <c r="BF105" s="455"/>
      <c r="BG105" s="455"/>
      <c r="BH105" s="1006"/>
    </row>
    <row r="106" ht="1.5" customHeight="1">
      <c r="A106" s="827"/>
      <c r="B106" s="828"/>
      <c r="C106" s="828"/>
      <c r="D106" s="828"/>
      <c r="E106" s="758"/>
      <c r="F106" s="758"/>
      <c r="G106" s="662"/>
      <c r="H106" s="662"/>
      <c r="I106" s="662"/>
      <c r="J106" s="662"/>
      <c r="K106" s="917"/>
      <c r="L106" s="1009"/>
      <c r="M106" s="662"/>
      <c r="N106" s="662"/>
      <c r="O106" s="662"/>
      <c r="P106" s="662"/>
      <c r="Q106" s="662"/>
      <c r="R106" s="665"/>
      <c r="S106" s="662"/>
      <c r="T106" s="665"/>
      <c r="U106" s="665"/>
      <c r="V106" s="664"/>
      <c r="W106" s="662"/>
      <c r="X106" s="662"/>
      <c r="Y106" s="662"/>
      <c r="Z106" s="662"/>
      <c r="AA106" s="662"/>
      <c r="AB106" s="662"/>
      <c r="AC106" s="662"/>
      <c r="AD106" s="832"/>
      <c r="AE106" s="845"/>
      <c r="AF106" s="924"/>
      <c r="AG106" s="753"/>
      <c r="AH106" s="753"/>
      <c r="AI106" s="834"/>
      <c r="AJ106" s="834"/>
      <c r="AK106" s="834"/>
      <c r="AL106" s="834"/>
      <c r="AM106" s="834"/>
      <c r="AN106" s="834"/>
      <c r="AO106" s="834"/>
      <c r="AP106" s="834"/>
      <c r="AQ106" s="834"/>
      <c r="AR106" s="665"/>
      <c r="AS106" s="665"/>
      <c r="AT106" s="665"/>
      <c r="AU106" s="665"/>
      <c r="AV106" s="665"/>
      <c r="AW106" s="665"/>
      <c r="AX106" s="665"/>
      <c r="AY106" s="665"/>
      <c r="AZ106" s="665"/>
      <c r="BA106" s="665"/>
      <c r="BB106" s="665"/>
      <c r="BC106" s="665"/>
      <c r="BD106" s="665"/>
      <c r="BE106" s="665"/>
      <c r="BF106" s="665"/>
      <c r="BG106" s="665"/>
      <c r="BH106" s="835"/>
    </row>
    <row r="107" ht="12.75" customHeight="1">
      <c r="A107" s="788"/>
      <c r="B107" s="1010"/>
      <c r="C107" s="1011" t="s">
        <v>207</v>
      </c>
      <c r="D107" s="856" t="s">
        <v>171</v>
      </c>
      <c r="E107" s="856" t="s">
        <v>987</v>
      </c>
      <c r="F107" s="856" t="s">
        <v>988</v>
      </c>
      <c r="G107" s="995"/>
      <c r="H107" s="995" t="s">
        <v>146</v>
      </c>
      <c r="I107" s="995">
        <v>56.0</v>
      </c>
      <c r="J107" s="996"/>
      <c r="K107" s="1012">
        <v>399.23</v>
      </c>
      <c r="L107" s="1013"/>
      <c r="M107" s="768"/>
      <c r="N107" s="769"/>
      <c r="O107" s="770"/>
      <c r="P107" s="771"/>
      <c r="Q107" s="772"/>
      <c r="R107" s="773"/>
      <c r="S107" s="774"/>
      <c r="T107" s="775"/>
      <c r="U107" s="776"/>
      <c r="V107" s="777"/>
      <c r="W107" s="778"/>
      <c r="X107" s="662"/>
      <c r="Y107" s="780"/>
      <c r="Z107" s="781"/>
      <c r="AA107" s="782"/>
      <c r="AB107" s="857">
        <f>SUM(L107:AA107)</f>
        <v>0</v>
      </c>
      <c r="AC107" s="860">
        <f>AB107*I107</f>
        <v>0</v>
      </c>
      <c r="AD107" s="861">
        <f>AB107*K107</f>
        <v>0</v>
      </c>
      <c r="AE107" s="457"/>
      <c r="AF107" s="1014">
        <v>2.59</v>
      </c>
      <c r="AG107" s="1015">
        <f>AF107*AB107</f>
        <v>0</v>
      </c>
      <c r="AH107" s="458"/>
      <c r="AI107" s="920"/>
      <c r="AJ107" s="920"/>
      <c r="AK107" s="920"/>
      <c r="AL107" s="920"/>
      <c r="AM107" s="920"/>
      <c r="AN107" s="920"/>
      <c r="AO107" s="921"/>
      <c r="AP107" s="921"/>
      <c r="AQ107" s="914"/>
      <c r="AR107" s="455">
        <f t="shared" ref="AR107:BG107" si="104">$I107*L107</f>
        <v>0</v>
      </c>
      <c r="AS107" s="455">
        <f t="shared" si="104"/>
        <v>0</v>
      </c>
      <c r="AT107" s="455">
        <f t="shared" si="104"/>
        <v>0</v>
      </c>
      <c r="AU107" s="455">
        <f t="shared" si="104"/>
        <v>0</v>
      </c>
      <c r="AV107" s="455">
        <f t="shared" si="104"/>
        <v>0</v>
      </c>
      <c r="AW107" s="455">
        <f t="shared" si="104"/>
        <v>0</v>
      </c>
      <c r="AX107" s="455">
        <f t="shared" si="104"/>
        <v>0</v>
      </c>
      <c r="AY107" s="455">
        <f t="shared" si="104"/>
        <v>0</v>
      </c>
      <c r="AZ107" s="455">
        <f t="shared" si="104"/>
        <v>0</v>
      </c>
      <c r="BA107" s="455">
        <f t="shared" si="104"/>
        <v>0</v>
      </c>
      <c r="BB107" s="455">
        <f t="shared" si="104"/>
        <v>0</v>
      </c>
      <c r="BC107" s="455">
        <f t="shared" si="104"/>
        <v>0</v>
      </c>
      <c r="BD107" s="455">
        <f t="shared" si="104"/>
        <v>0</v>
      </c>
      <c r="BE107" s="455">
        <f t="shared" si="104"/>
        <v>0</v>
      </c>
      <c r="BF107" s="455">
        <f t="shared" si="104"/>
        <v>0</v>
      </c>
      <c r="BG107" s="455">
        <f t="shared" si="104"/>
        <v>0</v>
      </c>
      <c r="BH107" s="835"/>
    </row>
    <row r="108" ht="1.5" customHeight="1">
      <c r="A108" s="787"/>
      <c r="B108" s="922"/>
      <c r="C108" s="922"/>
      <c r="D108" s="922"/>
      <c r="E108" s="1005"/>
      <c r="F108" s="1016"/>
      <c r="G108" s="1016"/>
      <c r="H108" s="1016"/>
      <c r="I108" s="1016"/>
      <c r="J108" s="1016"/>
      <c r="K108" s="1017"/>
      <c r="L108" s="1002"/>
      <c r="M108" s="1002"/>
      <c r="N108" s="1002"/>
      <c r="O108" s="1002"/>
      <c r="P108" s="1002"/>
      <c r="Q108" s="1002"/>
      <c r="R108" s="1002"/>
      <c r="S108" s="1006"/>
      <c r="T108" s="1002"/>
      <c r="U108" s="1002"/>
      <c r="V108" s="1002"/>
      <c r="W108" s="1002"/>
      <c r="X108" s="662"/>
      <c r="Y108" s="1002"/>
      <c r="Z108" s="1002"/>
      <c r="AA108" s="1002"/>
      <c r="AB108" s="1002"/>
      <c r="AC108" s="1002"/>
      <c r="AD108" s="1003"/>
      <c r="AE108" s="1002"/>
      <c r="AF108" s="1004"/>
      <c r="AG108" s="1004"/>
      <c r="AH108" s="1004"/>
      <c r="AI108" s="1004"/>
      <c r="AJ108" s="1004"/>
      <c r="AK108" s="1005"/>
      <c r="AL108" s="1005"/>
      <c r="AM108" s="1005"/>
      <c r="AN108" s="1005"/>
      <c r="AO108" s="1006"/>
      <c r="AP108" s="1006"/>
      <c r="AQ108" s="1006"/>
      <c r="AR108" s="455">
        <f t="shared" ref="AR108:BG108" si="105">$I108*L108</f>
        <v>0</v>
      </c>
      <c r="AS108" s="455">
        <f t="shared" si="105"/>
        <v>0</v>
      </c>
      <c r="AT108" s="455">
        <f t="shared" si="105"/>
        <v>0</v>
      </c>
      <c r="AU108" s="455">
        <f t="shared" si="105"/>
        <v>0</v>
      </c>
      <c r="AV108" s="455">
        <f t="shared" si="105"/>
        <v>0</v>
      </c>
      <c r="AW108" s="455">
        <f t="shared" si="105"/>
        <v>0</v>
      </c>
      <c r="AX108" s="455">
        <f t="shared" si="105"/>
        <v>0</v>
      </c>
      <c r="AY108" s="455">
        <f t="shared" si="105"/>
        <v>0</v>
      </c>
      <c r="AZ108" s="455">
        <f t="shared" si="105"/>
        <v>0</v>
      </c>
      <c r="BA108" s="455">
        <f t="shared" si="105"/>
        <v>0</v>
      </c>
      <c r="BB108" s="455">
        <f t="shared" si="105"/>
        <v>0</v>
      </c>
      <c r="BC108" s="455">
        <f t="shared" si="105"/>
        <v>0</v>
      </c>
      <c r="BD108" s="455">
        <f t="shared" si="105"/>
        <v>0</v>
      </c>
      <c r="BE108" s="455">
        <f t="shared" si="105"/>
        <v>0</v>
      </c>
      <c r="BF108" s="455">
        <f t="shared" si="105"/>
        <v>0</v>
      </c>
      <c r="BG108" s="455">
        <f t="shared" si="105"/>
        <v>0</v>
      </c>
      <c r="BH108" s="1006"/>
    </row>
    <row r="109" ht="12.75" customHeight="1">
      <c r="A109" s="788"/>
      <c r="B109" s="918" t="s">
        <v>989</v>
      </c>
      <c r="C109" s="1018" t="s">
        <v>990</v>
      </c>
      <c r="D109" s="856" t="s">
        <v>171</v>
      </c>
      <c r="E109" s="856" t="s">
        <v>987</v>
      </c>
      <c r="F109" s="1019" t="s">
        <v>991</v>
      </c>
      <c r="G109" s="857" t="s">
        <v>992</v>
      </c>
      <c r="H109" s="857" t="s">
        <v>146</v>
      </c>
      <c r="I109" s="857">
        <v>10.0</v>
      </c>
      <c r="J109" s="860"/>
      <c r="K109" s="870">
        <v>71.07</v>
      </c>
      <c r="L109" s="767"/>
      <c r="M109" s="768"/>
      <c r="N109" s="769"/>
      <c r="O109" s="770"/>
      <c r="P109" s="771"/>
      <c r="Q109" s="772"/>
      <c r="R109" s="773"/>
      <c r="S109" s="774"/>
      <c r="T109" s="775"/>
      <c r="U109" s="776"/>
      <c r="V109" s="777"/>
      <c r="W109" s="778"/>
      <c r="X109" s="662"/>
      <c r="Y109" s="780"/>
      <c r="Z109" s="781"/>
      <c r="AA109" s="902"/>
      <c r="AB109" s="857">
        <f t="shared" ref="AB109:AB117" si="107">SUM(L109:AA109)</f>
        <v>0</v>
      </c>
      <c r="AC109" s="860">
        <f t="shared" ref="AC109:AC117" si="108">AB109*I109</f>
        <v>0</v>
      </c>
      <c r="AD109" s="861">
        <f t="shared" ref="AD109:AD117" si="109">AB109*K109</f>
        <v>0</v>
      </c>
      <c r="AE109" s="457"/>
      <c r="AF109" s="458">
        <v>0.55</v>
      </c>
      <c r="AG109" s="458">
        <f t="shared" ref="AG109:AG117" si="110">AF109*AB109</f>
        <v>0</v>
      </c>
      <c r="AH109" s="458"/>
      <c r="AI109" s="784"/>
      <c r="AJ109" s="784"/>
      <c r="AK109" s="784"/>
      <c r="AL109" s="784"/>
      <c r="AM109" s="784"/>
      <c r="AN109" s="784"/>
      <c r="AO109" s="929"/>
      <c r="AP109" s="929"/>
      <c r="AQ109" s="914"/>
      <c r="AR109" s="455">
        <f t="shared" ref="AR109:BG109" si="106">$I109*L109</f>
        <v>0</v>
      </c>
      <c r="AS109" s="455">
        <f t="shared" si="106"/>
        <v>0</v>
      </c>
      <c r="AT109" s="455">
        <f t="shared" si="106"/>
        <v>0</v>
      </c>
      <c r="AU109" s="455">
        <f t="shared" si="106"/>
        <v>0</v>
      </c>
      <c r="AV109" s="455">
        <f t="shared" si="106"/>
        <v>0</v>
      </c>
      <c r="AW109" s="455">
        <f t="shared" si="106"/>
        <v>0</v>
      </c>
      <c r="AX109" s="455">
        <f t="shared" si="106"/>
        <v>0</v>
      </c>
      <c r="AY109" s="455">
        <f t="shared" si="106"/>
        <v>0</v>
      </c>
      <c r="AZ109" s="455">
        <f t="shared" si="106"/>
        <v>0</v>
      </c>
      <c r="BA109" s="455">
        <f t="shared" si="106"/>
        <v>0</v>
      </c>
      <c r="BB109" s="455">
        <f t="shared" si="106"/>
        <v>0</v>
      </c>
      <c r="BC109" s="455">
        <f t="shared" si="106"/>
        <v>0</v>
      </c>
      <c r="BD109" s="455">
        <f t="shared" si="106"/>
        <v>0</v>
      </c>
      <c r="BE109" s="455">
        <f t="shared" si="106"/>
        <v>0</v>
      </c>
      <c r="BF109" s="455">
        <f t="shared" si="106"/>
        <v>0</v>
      </c>
      <c r="BG109" s="455">
        <f t="shared" si="106"/>
        <v>0</v>
      </c>
      <c r="BH109" s="835"/>
    </row>
    <row r="110" ht="12.75" customHeight="1">
      <c r="A110" s="788"/>
      <c r="B110" s="925" t="s">
        <v>993</v>
      </c>
      <c r="C110" s="1018" t="s">
        <v>994</v>
      </c>
      <c r="D110" s="864" t="s">
        <v>171</v>
      </c>
      <c r="E110" s="864" t="s">
        <v>987</v>
      </c>
      <c r="F110" s="1020" t="s">
        <v>995</v>
      </c>
      <c r="G110" s="857" t="s">
        <v>992</v>
      </c>
      <c r="H110" s="857" t="s">
        <v>146</v>
      </c>
      <c r="I110" s="887">
        <v>6.0</v>
      </c>
      <c r="J110" s="888"/>
      <c r="K110" s="870">
        <v>67.98</v>
      </c>
      <c r="L110" s="890"/>
      <c r="M110" s="768"/>
      <c r="N110" s="769"/>
      <c r="O110" s="892"/>
      <c r="P110" s="893"/>
      <c r="Q110" s="894"/>
      <c r="R110" s="895"/>
      <c r="S110" s="774"/>
      <c r="T110" s="906"/>
      <c r="U110" s="897"/>
      <c r="V110" s="898"/>
      <c r="W110" s="899"/>
      <c r="X110" s="662"/>
      <c r="Y110" s="900"/>
      <c r="Z110" s="901"/>
      <c r="AA110" s="902"/>
      <c r="AB110" s="903">
        <f t="shared" si="107"/>
        <v>0</v>
      </c>
      <c r="AC110" s="904">
        <f t="shared" si="108"/>
        <v>0</v>
      </c>
      <c r="AD110" s="905">
        <f t="shared" si="109"/>
        <v>0</v>
      </c>
      <c r="AE110" s="457"/>
      <c r="AF110" s="458">
        <v>0.5</v>
      </c>
      <c r="AG110" s="458">
        <f t="shared" si="110"/>
        <v>0</v>
      </c>
      <c r="AH110" s="458"/>
      <c r="AI110" s="784"/>
      <c r="AJ110" s="784"/>
      <c r="AK110" s="784"/>
      <c r="AL110" s="784"/>
      <c r="AM110" s="784"/>
      <c r="AN110" s="784"/>
      <c r="AO110" s="929"/>
      <c r="AP110" s="929"/>
      <c r="AQ110" s="914"/>
      <c r="AR110" s="455">
        <f t="shared" ref="AR110:BG110" si="111">$I110*L110</f>
        <v>0</v>
      </c>
      <c r="AS110" s="455">
        <f t="shared" si="111"/>
        <v>0</v>
      </c>
      <c r="AT110" s="455">
        <f t="shared" si="111"/>
        <v>0</v>
      </c>
      <c r="AU110" s="455">
        <f t="shared" si="111"/>
        <v>0</v>
      </c>
      <c r="AV110" s="455">
        <f t="shared" si="111"/>
        <v>0</v>
      </c>
      <c r="AW110" s="455">
        <f t="shared" si="111"/>
        <v>0</v>
      </c>
      <c r="AX110" s="455">
        <f t="shared" si="111"/>
        <v>0</v>
      </c>
      <c r="AY110" s="455">
        <f t="shared" si="111"/>
        <v>0</v>
      </c>
      <c r="AZ110" s="455">
        <f t="shared" si="111"/>
        <v>0</v>
      </c>
      <c r="BA110" s="455">
        <f t="shared" si="111"/>
        <v>0</v>
      </c>
      <c r="BB110" s="455">
        <f t="shared" si="111"/>
        <v>0</v>
      </c>
      <c r="BC110" s="455">
        <f t="shared" si="111"/>
        <v>0</v>
      </c>
      <c r="BD110" s="455">
        <f t="shared" si="111"/>
        <v>0</v>
      </c>
      <c r="BE110" s="455">
        <f t="shared" si="111"/>
        <v>0</v>
      </c>
      <c r="BF110" s="455">
        <f t="shared" si="111"/>
        <v>0</v>
      </c>
      <c r="BG110" s="455">
        <f t="shared" si="111"/>
        <v>0</v>
      </c>
      <c r="BH110" s="835"/>
    </row>
    <row r="111" ht="12.75" customHeight="1">
      <c r="A111" s="788"/>
      <c r="B111" s="918" t="s">
        <v>996</v>
      </c>
      <c r="C111" s="1018" t="s">
        <v>997</v>
      </c>
      <c r="D111" s="856" t="s">
        <v>171</v>
      </c>
      <c r="E111" s="856" t="s">
        <v>987</v>
      </c>
      <c r="F111" s="1019" t="s">
        <v>998</v>
      </c>
      <c r="G111" s="857" t="s">
        <v>992</v>
      </c>
      <c r="H111" s="857" t="s">
        <v>146</v>
      </c>
      <c r="I111" s="857">
        <v>5.0</v>
      </c>
      <c r="J111" s="860"/>
      <c r="K111" s="870">
        <v>40.17</v>
      </c>
      <c r="L111" s="890"/>
      <c r="M111" s="768"/>
      <c r="N111" s="769"/>
      <c r="O111" s="892"/>
      <c r="P111" s="893"/>
      <c r="Q111" s="894"/>
      <c r="R111" s="895"/>
      <c r="S111" s="774"/>
      <c r="T111" s="906"/>
      <c r="U111" s="897"/>
      <c r="V111" s="898"/>
      <c r="W111" s="899"/>
      <c r="X111" s="662"/>
      <c r="Y111" s="900"/>
      <c r="Z111" s="901"/>
      <c r="AA111" s="902"/>
      <c r="AB111" s="857">
        <f t="shared" si="107"/>
        <v>0</v>
      </c>
      <c r="AC111" s="860">
        <f t="shared" si="108"/>
        <v>0</v>
      </c>
      <c r="AD111" s="861">
        <f t="shared" si="109"/>
        <v>0</v>
      </c>
      <c r="AE111" s="457"/>
      <c r="AF111" s="458">
        <v>0.22</v>
      </c>
      <c r="AG111" s="458">
        <f t="shared" si="110"/>
        <v>0</v>
      </c>
      <c r="AH111" s="458"/>
      <c r="AI111" s="784"/>
      <c r="AJ111" s="784"/>
      <c r="AK111" s="784"/>
      <c r="AL111" s="784"/>
      <c r="AM111" s="784"/>
      <c r="AN111" s="784"/>
      <c r="AO111" s="929"/>
      <c r="AP111" s="929"/>
      <c r="AQ111" s="914"/>
      <c r="AR111" s="455">
        <f t="shared" ref="AR111:BG111" si="112">$I111*L111</f>
        <v>0</v>
      </c>
      <c r="AS111" s="455">
        <f t="shared" si="112"/>
        <v>0</v>
      </c>
      <c r="AT111" s="455">
        <f t="shared" si="112"/>
        <v>0</v>
      </c>
      <c r="AU111" s="455">
        <f t="shared" si="112"/>
        <v>0</v>
      </c>
      <c r="AV111" s="455">
        <f t="shared" si="112"/>
        <v>0</v>
      </c>
      <c r="AW111" s="455">
        <f t="shared" si="112"/>
        <v>0</v>
      </c>
      <c r="AX111" s="455">
        <f t="shared" si="112"/>
        <v>0</v>
      </c>
      <c r="AY111" s="455">
        <f t="shared" si="112"/>
        <v>0</v>
      </c>
      <c r="AZ111" s="455">
        <f t="shared" si="112"/>
        <v>0</v>
      </c>
      <c r="BA111" s="455">
        <f t="shared" si="112"/>
        <v>0</v>
      </c>
      <c r="BB111" s="455">
        <f t="shared" si="112"/>
        <v>0</v>
      </c>
      <c r="BC111" s="455">
        <f t="shared" si="112"/>
        <v>0</v>
      </c>
      <c r="BD111" s="455">
        <f t="shared" si="112"/>
        <v>0</v>
      </c>
      <c r="BE111" s="455">
        <f t="shared" si="112"/>
        <v>0</v>
      </c>
      <c r="BF111" s="455">
        <f t="shared" si="112"/>
        <v>0</v>
      </c>
      <c r="BG111" s="455">
        <f t="shared" si="112"/>
        <v>0</v>
      </c>
      <c r="BH111" s="835"/>
    </row>
    <row r="112" ht="12.75" customHeight="1">
      <c r="A112" s="788"/>
      <c r="B112" s="925" t="s">
        <v>999</v>
      </c>
      <c r="C112" s="1018" t="s">
        <v>1000</v>
      </c>
      <c r="D112" s="864" t="s">
        <v>171</v>
      </c>
      <c r="E112" s="864" t="s">
        <v>987</v>
      </c>
      <c r="F112" s="1020" t="s">
        <v>1001</v>
      </c>
      <c r="G112" s="857" t="s">
        <v>992</v>
      </c>
      <c r="H112" s="857" t="s">
        <v>146</v>
      </c>
      <c r="I112" s="887">
        <v>6.0</v>
      </c>
      <c r="J112" s="888"/>
      <c r="K112" s="870">
        <v>29.87</v>
      </c>
      <c r="L112" s="890"/>
      <c r="M112" s="768"/>
      <c r="N112" s="769"/>
      <c r="O112" s="892"/>
      <c r="P112" s="893"/>
      <c r="Q112" s="894"/>
      <c r="R112" s="895"/>
      <c r="S112" s="774"/>
      <c r="T112" s="906"/>
      <c r="U112" s="897"/>
      <c r="V112" s="898"/>
      <c r="W112" s="899"/>
      <c r="X112" s="662"/>
      <c r="Y112" s="900"/>
      <c r="Z112" s="901"/>
      <c r="AA112" s="902"/>
      <c r="AB112" s="903">
        <f t="shared" si="107"/>
        <v>0</v>
      </c>
      <c r="AC112" s="904">
        <f t="shared" si="108"/>
        <v>0</v>
      </c>
      <c r="AD112" s="905">
        <f t="shared" si="109"/>
        <v>0</v>
      </c>
      <c r="AE112" s="457"/>
      <c r="AF112" s="458">
        <v>0.11</v>
      </c>
      <c r="AG112" s="458">
        <f t="shared" si="110"/>
        <v>0</v>
      </c>
      <c r="AH112" s="458"/>
      <c r="AI112" s="784"/>
      <c r="AJ112" s="784"/>
      <c r="AK112" s="784"/>
      <c r="AL112" s="784"/>
      <c r="AM112" s="784"/>
      <c r="AN112" s="784"/>
      <c r="AO112" s="929"/>
      <c r="AP112" s="929"/>
      <c r="AQ112" s="914"/>
      <c r="AR112" s="455">
        <f t="shared" ref="AR112:BG112" si="113">$I112*L112</f>
        <v>0</v>
      </c>
      <c r="AS112" s="455">
        <f t="shared" si="113"/>
        <v>0</v>
      </c>
      <c r="AT112" s="455">
        <f t="shared" si="113"/>
        <v>0</v>
      </c>
      <c r="AU112" s="455">
        <f t="shared" si="113"/>
        <v>0</v>
      </c>
      <c r="AV112" s="455">
        <f t="shared" si="113"/>
        <v>0</v>
      </c>
      <c r="AW112" s="455">
        <f t="shared" si="113"/>
        <v>0</v>
      </c>
      <c r="AX112" s="455">
        <f t="shared" si="113"/>
        <v>0</v>
      </c>
      <c r="AY112" s="455">
        <f t="shared" si="113"/>
        <v>0</v>
      </c>
      <c r="AZ112" s="455">
        <f t="shared" si="113"/>
        <v>0</v>
      </c>
      <c r="BA112" s="455">
        <f t="shared" si="113"/>
        <v>0</v>
      </c>
      <c r="BB112" s="455">
        <f t="shared" si="113"/>
        <v>0</v>
      </c>
      <c r="BC112" s="455">
        <f t="shared" si="113"/>
        <v>0</v>
      </c>
      <c r="BD112" s="455">
        <f t="shared" si="113"/>
        <v>0</v>
      </c>
      <c r="BE112" s="455">
        <f t="shared" si="113"/>
        <v>0</v>
      </c>
      <c r="BF112" s="455">
        <f t="shared" si="113"/>
        <v>0</v>
      </c>
      <c r="BG112" s="455">
        <f t="shared" si="113"/>
        <v>0</v>
      </c>
      <c r="BH112" s="835"/>
    </row>
    <row r="113" ht="12.75" customHeight="1">
      <c r="A113" s="788"/>
      <c r="B113" s="918" t="s">
        <v>1002</v>
      </c>
      <c r="C113" s="1018" t="s">
        <v>1003</v>
      </c>
      <c r="D113" s="856" t="s">
        <v>171</v>
      </c>
      <c r="E113" s="856" t="s">
        <v>987</v>
      </c>
      <c r="F113" s="1019" t="s">
        <v>1004</v>
      </c>
      <c r="G113" s="857" t="s">
        <v>992</v>
      </c>
      <c r="H113" s="857" t="s">
        <v>146</v>
      </c>
      <c r="I113" s="857">
        <v>5.0</v>
      </c>
      <c r="J113" s="860"/>
      <c r="K113" s="870">
        <v>40.17</v>
      </c>
      <c r="L113" s="890"/>
      <c r="M113" s="768"/>
      <c r="N113" s="769"/>
      <c r="O113" s="892"/>
      <c r="P113" s="893"/>
      <c r="Q113" s="894"/>
      <c r="R113" s="895"/>
      <c r="S113" s="774"/>
      <c r="T113" s="906"/>
      <c r="U113" s="897"/>
      <c r="V113" s="898"/>
      <c r="W113" s="899"/>
      <c r="X113" s="662"/>
      <c r="Y113" s="900"/>
      <c r="Z113" s="901"/>
      <c r="AA113" s="902"/>
      <c r="AB113" s="857">
        <f t="shared" si="107"/>
        <v>0</v>
      </c>
      <c r="AC113" s="860">
        <f t="shared" si="108"/>
        <v>0</v>
      </c>
      <c r="AD113" s="861">
        <f t="shared" si="109"/>
        <v>0</v>
      </c>
      <c r="AE113" s="457"/>
      <c r="AF113" s="458">
        <v>0.22</v>
      </c>
      <c r="AG113" s="458">
        <f t="shared" si="110"/>
        <v>0</v>
      </c>
      <c r="AH113" s="458"/>
      <c r="AI113" s="784"/>
      <c r="AJ113" s="784"/>
      <c r="AK113" s="784"/>
      <c r="AL113" s="784"/>
      <c r="AM113" s="784"/>
      <c r="AN113" s="784"/>
      <c r="AO113" s="929"/>
      <c r="AP113" s="929"/>
      <c r="AQ113" s="914"/>
      <c r="AR113" s="455">
        <f t="shared" ref="AR113:BG113" si="114">$I113*L113</f>
        <v>0</v>
      </c>
      <c r="AS113" s="455">
        <f t="shared" si="114"/>
        <v>0</v>
      </c>
      <c r="AT113" s="455">
        <f t="shared" si="114"/>
        <v>0</v>
      </c>
      <c r="AU113" s="455">
        <f t="shared" si="114"/>
        <v>0</v>
      </c>
      <c r="AV113" s="455">
        <f t="shared" si="114"/>
        <v>0</v>
      </c>
      <c r="AW113" s="455">
        <f t="shared" si="114"/>
        <v>0</v>
      </c>
      <c r="AX113" s="455">
        <f t="shared" si="114"/>
        <v>0</v>
      </c>
      <c r="AY113" s="455">
        <f t="shared" si="114"/>
        <v>0</v>
      </c>
      <c r="AZ113" s="455">
        <f t="shared" si="114"/>
        <v>0</v>
      </c>
      <c r="BA113" s="455">
        <f t="shared" si="114"/>
        <v>0</v>
      </c>
      <c r="BB113" s="455">
        <f t="shared" si="114"/>
        <v>0</v>
      </c>
      <c r="BC113" s="455">
        <f t="shared" si="114"/>
        <v>0</v>
      </c>
      <c r="BD113" s="455">
        <f t="shared" si="114"/>
        <v>0</v>
      </c>
      <c r="BE113" s="455">
        <f t="shared" si="114"/>
        <v>0</v>
      </c>
      <c r="BF113" s="455">
        <f t="shared" si="114"/>
        <v>0</v>
      </c>
      <c r="BG113" s="455">
        <f t="shared" si="114"/>
        <v>0</v>
      </c>
      <c r="BH113" s="835"/>
    </row>
    <row r="114" ht="12.75" customHeight="1">
      <c r="A114" s="788"/>
      <c r="B114" s="925" t="s">
        <v>1005</v>
      </c>
      <c r="C114" s="1018" t="s">
        <v>1006</v>
      </c>
      <c r="D114" s="864" t="s">
        <v>171</v>
      </c>
      <c r="E114" s="864" t="s">
        <v>987</v>
      </c>
      <c r="F114" s="1020" t="s">
        <v>1007</v>
      </c>
      <c r="G114" s="857" t="s">
        <v>992</v>
      </c>
      <c r="H114" s="857" t="s">
        <v>146</v>
      </c>
      <c r="I114" s="887">
        <v>8.0</v>
      </c>
      <c r="J114" s="888"/>
      <c r="K114" s="870">
        <v>60.77</v>
      </c>
      <c r="L114" s="890"/>
      <c r="M114" s="768"/>
      <c r="N114" s="769"/>
      <c r="O114" s="892"/>
      <c r="P114" s="893"/>
      <c r="Q114" s="894"/>
      <c r="R114" s="895"/>
      <c r="S114" s="774"/>
      <c r="T114" s="896"/>
      <c r="U114" s="897"/>
      <c r="V114" s="898"/>
      <c r="W114" s="899"/>
      <c r="X114" s="662"/>
      <c r="Y114" s="900"/>
      <c r="Z114" s="901"/>
      <c r="AA114" s="902"/>
      <c r="AB114" s="903">
        <f t="shared" si="107"/>
        <v>0</v>
      </c>
      <c r="AC114" s="904">
        <f t="shared" si="108"/>
        <v>0</v>
      </c>
      <c r="AD114" s="905">
        <f t="shared" si="109"/>
        <v>0</v>
      </c>
      <c r="AE114" s="457"/>
      <c r="AF114" s="458">
        <v>0.44</v>
      </c>
      <c r="AG114" s="458">
        <f t="shared" si="110"/>
        <v>0</v>
      </c>
      <c r="AH114" s="458"/>
      <c r="AI114" s="784"/>
      <c r="AJ114" s="784"/>
      <c r="AK114" s="784"/>
      <c r="AL114" s="784"/>
      <c r="AM114" s="784"/>
      <c r="AN114" s="784"/>
      <c r="AO114" s="929"/>
      <c r="AP114" s="929"/>
      <c r="AQ114" s="914"/>
      <c r="AR114" s="455">
        <f t="shared" ref="AR114:BG114" si="115">$I114*L114</f>
        <v>0</v>
      </c>
      <c r="AS114" s="455">
        <f t="shared" si="115"/>
        <v>0</v>
      </c>
      <c r="AT114" s="455">
        <f t="shared" si="115"/>
        <v>0</v>
      </c>
      <c r="AU114" s="455">
        <f t="shared" si="115"/>
        <v>0</v>
      </c>
      <c r="AV114" s="455">
        <f t="shared" si="115"/>
        <v>0</v>
      </c>
      <c r="AW114" s="455">
        <f t="shared" si="115"/>
        <v>0</v>
      </c>
      <c r="AX114" s="455">
        <f t="shared" si="115"/>
        <v>0</v>
      </c>
      <c r="AY114" s="455">
        <f t="shared" si="115"/>
        <v>0</v>
      </c>
      <c r="AZ114" s="455">
        <f t="shared" si="115"/>
        <v>0</v>
      </c>
      <c r="BA114" s="455">
        <f t="shared" si="115"/>
        <v>0</v>
      </c>
      <c r="BB114" s="455">
        <f t="shared" si="115"/>
        <v>0</v>
      </c>
      <c r="BC114" s="455">
        <f t="shared" si="115"/>
        <v>0</v>
      </c>
      <c r="BD114" s="455">
        <f t="shared" si="115"/>
        <v>0</v>
      </c>
      <c r="BE114" s="455">
        <f t="shared" si="115"/>
        <v>0</v>
      </c>
      <c r="BF114" s="455">
        <f t="shared" si="115"/>
        <v>0</v>
      </c>
      <c r="BG114" s="455">
        <f t="shared" si="115"/>
        <v>0</v>
      </c>
      <c r="BH114" s="835"/>
    </row>
    <row r="115" ht="12.75" customHeight="1">
      <c r="A115" s="788"/>
      <c r="B115" s="1010" t="s">
        <v>1008</v>
      </c>
      <c r="C115" s="1018" t="s">
        <v>1009</v>
      </c>
      <c r="D115" s="856" t="s">
        <v>171</v>
      </c>
      <c r="E115" s="856" t="s">
        <v>987</v>
      </c>
      <c r="F115" s="1021" t="s">
        <v>1010</v>
      </c>
      <c r="G115" s="995" t="s">
        <v>992</v>
      </c>
      <c r="H115" s="995" t="s">
        <v>146</v>
      </c>
      <c r="I115" s="995">
        <v>5.0</v>
      </c>
      <c r="J115" s="996"/>
      <c r="K115" s="870">
        <v>29.87</v>
      </c>
      <c r="L115" s="890"/>
      <c r="M115" s="768"/>
      <c r="N115" s="769"/>
      <c r="O115" s="892"/>
      <c r="P115" s="893"/>
      <c r="Q115" s="894"/>
      <c r="R115" s="895"/>
      <c r="S115" s="774"/>
      <c r="T115" s="906"/>
      <c r="U115" s="897"/>
      <c r="V115" s="898"/>
      <c r="W115" s="899"/>
      <c r="X115" s="662"/>
      <c r="Y115" s="900"/>
      <c r="Z115" s="901"/>
      <c r="AA115" s="902"/>
      <c r="AB115" s="857">
        <f t="shared" si="107"/>
        <v>0</v>
      </c>
      <c r="AC115" s="860">
        <f t="shared" si="108"/>
        <v>0</v>
      </c>
      <c r="AD115" s="861">
        <f t="shared" si="109"/>
        <v>0</v>
      </c>
      <c r="AE115" s="457"/>
      <c r="AF115" s="1015">
        <v>0.11</v>
      </c>
      <c r="AG115" s="1015">
        <f t="shared" si="110"/>
        <v>0</v>
      </c>
      <c r="AH115" s="458"/>
      <c r="AI115" s="784"/>
      <c r="AJ115" s="784"/>
      <c r="AK115" s="784"/>
      <c r="AL115" s="784"/>
      <c r="AM115" s="784"/>
      <c r="AN115" s="784"/>
      <c r="AO115" s="929"/>
      <c r="AP115" s="929"/>
      <c r="AQ115" s="914"/>
      <c r="AR115" s="455">
        <f t="shared" ref="AR115:BG115" si="116">$I115*L115</f>
        <v>0</v>
      </c>
      <c r="AS115" s="455">
        <f t="shared" si="116"/>
        <v>0</v>
      </c>
      <c r="AT115" s="455">
        <f t="shared" si="116"/>
        <v>0</v>
      </c>
      <c r="AU115" s="455">
        <f t="shared" si="116"/>
        <v>0</v>
      </c>
      <c r="AV115" s="455">
        <f t="shared" si="116"/>
        <v>0</v>
      </c>
      <c r="AW115" s="455">
        <f t="shared" si="116"/>
        <v>0</v>
      </c>
      <c r="AX115" s="455">
        <f t="shared" si="116"/>
        <v>0</v>
      </c>
      <c r="AY115" s="455">
        <f t="shared" si="116"/>
        <v>0</v>
      </c>
      <c r="AZ115" s="455">
        <f t="shared" si="116"/>
        <v>0</v>
      </c>
      <c r="BA115" s="455">
        <f t="shared" si="116"/>
        <v>0</v>
      </c>
      <c r="BB115" s="455">
        <f t="shared" si="116"/>
        <v>0</v>
      </c>
      <c r="BC115" s="455">
        <f t="shared" si="116"/>
        <v>0</v>
      </c>
      <c r="BD115" s="455">
        <f t="shared" si="116"/>
        <v>0</v>
      </c>
      <c r="BE115" s="455">
        <f t="shared" si="116"/>
        <v>0</v>
      </c>
      <c r="BF115" s="455">
        <f t="shared" si="116"/>
        <v>0</v>
      </c>
      <c r="BG115" s="455">
        <f t="shared" si="116"/>
        <v>0</v>
      </c>
      <c r="BH115" s="835"/>
    </row>
    <row r="116" ht="12.75" customHeight="1">
      <c r="A116" s="788"/>
      <c r="B116" s="1022" t="s">
        <v>1011</v>
      </c>
      <c r="C116" s="1018" t="s">
        <v>1012</v>
      </c>
      <c r="D116" s="864" t="s">
        <v>171</v>
      </c>
      <c r="E116" s="864" t="s">
        <v>987</v>
      </c>
      <c r="F116" s="1023" t="s">
        <v>1013</v>
      </c>
      <c r="G116" s="995" t="s">
        <v>992</v>
      </c>
      <c r="H116" s="995" t="s">
        <v>146</v>
      </c>
      <c r="I116" s="903">
        <v>6.0</v>
      </c>
      <c r="J116" s="904"/>
      <c r="K116" s="870">
        <v>40.17</v>
      </c>
      <c r="L116" s="890"/>
      <c r="M116" s="768"/>
      <c r="N116" s="769"/>
      <c r="O116" s="892"/>
      <c r="P116" s="893"/>
      <c r="Q116" s="894"/>
      <c r="R116" s="895"/>
      <c r="S116" s="774"/>
      <c r="T116" s="906"/>
      <c r="U116" s="897"/>
      <c r="V116" s="898"/>
      <c r="W116" s="899"/>
      <c r="X116" s="662"/>
      <c r="Y116" s="900"/>
      <c r="Z116" s="901"/>
      <c r="AA116" s="902"/>
      <c r="AB116" s="903">
        <f t="shared" si="107"/>
        <v>0</v>
      </c>
      <c r="AC116" s="904">
        <f t="shared" si="108"/>
        <v>0</v>
      </c>
      <c r="AD116" s="905">
        <f t="shared" si="109"/>
        <v>0</v>
      </c>
      <c r="AE116" s="457"/>
      <c r="AF116" s="1015">
        <v>0.22</v>
      </c>
      <c r="AG116" s="1015">
        <f t="shared" si="110"/>
        <v>0</v>
      </c>
      <c r="AH116" s="458"/>
      <c r="AI116" s="784"/>
      <c r="AJ116" s="784"/>
      <c r="AK116" s="784"/>
      <c r="AL116" s="784"/>
      <c r="AM116" s="784"/>
      <c r="AN116" s="784"/>
      <c r="AO116" s="929"/>
      <c r="AP116" s="929"/>
      <c r="AQ116" s="914"/>
      <c r="AR116" s="455">
        <f t="shared" ref="AR116:BG116" si="117">$I116*L116</f>
        <v>0</v>
      </c>
      <c r="AS116" s="455">
        <f t="shared" si="117"/>
        <v>0</v>
      </c>
      <c r="AT116" s="455">
        <f t="shared" si="117"/>
        <v>0</v>
      </c>
      <c r="AU116" s="455">
        <f t="shared" si="117"/>
        <v>0</v>
      </c>
      <c r="AV116" s="455">
        <f t="shared" si="117"/>
        <v>0</v>
      </c>
      <c r="AW116" s="455">
        <f t="shared" si="117"/>
        <v>0</v>
      </c>
      <c r="AX116" s="455">
        <f t="shared" si="117"/>
        <v>0</v>
      </c>
      <c r="AY116" s="455">
        <f t="shared" si="117"/>
        <v>0</v>
      </c>
      <c r="AZ116" s="455">
        <f t="shared" si="117"/>
        <v>0</v>
      </c>
      <c r="BA116" s="455">
        <f t="shared" si="117"/>
        <v>0</v>
      </c>
      <c r="BB116" s="455">
        <f t="shared" si="117"/>
        <v>0</v>
      </c>
      <c r="BC116" s="455">
        <f t="shared" si="117"/>
        <v>0</v>
      </c>
      <c r="BD116" s="455">
        <f t="shared" si="117"/>
        <v>0</v>
      </c>
      <c r="BE116" s="455">
        <f t="shared" si="117"/>
        <v>0</v>
      </c>
      <c r="BF116" s="455">
        <f t="shared" si="117"/>
        <v>0</v>
      </c>
      <c r="BG116" s="455">
        <f t="shared" si="117"/>
        <v>0</v>
      </c>
      <c r="BH116" s="835"/>
    </row>
    <row r="117" ht="12.75" customHeight="1">
      <c r="A117" s="788"/>
      <c r="B117" s="1010" t="s">
        <v>1014</v>
      </c>
      <c r="C117" s="1018" t="s">
        <v>1015</v>
      </c>
      <c r="D117" s="856" t="s">
        <v>171</v>
      </c>
      <c r="E117" s="856" t="s">
        <v>987</v>
      </c>
      <c r="F117" s="1021" t="s">
        <v>1016</v>
      </c>
      <c r="G117" s="995" t="s">
        <v>992</v>
      </c>
      <c r="H117" s="995" t="s">
        <v>146</v>
      </c>
      <c r="I117" s="995">
        <v>5.0</v>
      </c>
      <c r="J117" s="996"/>
      <c r="K117" s="870">
        <v>40.17</v>
      </c>
      <c r="L117" s="951"/>
      <c r="M117" s="768"/>
      <c r="N117" s="769"/>
      <c r="O117" s="952"/>
      <c r="P117" s="953"/>
      <c r="Q117" s="954"/>
      <c r="R117" s="1024"/>
      <c r="S117" s="774"/>
      <c r="T117" s="1025"/>
      <c r="U117" s="957"/>
      <c r="V117" s="958"/>
      <c r="W117" s="959"/>
      <c r="X117" s="662"/>
      <c r="Y117" s="960"/>
      <c r="Z117" s="961"/>
      <c r="AA117" s="962"/>
      <c r="AB117" s="995">
        <f t="shared" si="107"/>
        <v>0</v>
      </c>
      <c r="AC117" s="996">
        <f t="shared" si="108"/>
        <v>0</v>
      </c>
      <c r="AD117" s="997">
        <f t="shared" si="109"/>
        <v>0</v>
      </c>
      <c r="AE117" s="457"/>
      <c r="AF117" s="1015">
        <v>0.22</v>
      </c>
      <c r="AG117" s="1015">
        <f t="shared" si="110"/>
        <v>0</v>
      </c>
      <c r="AH117" s="458"/>
      <c r="AI117" s="937"/>
      <c r="AJ117" s="937"/>
      <c r="AK117" s="937"/>
      <c r="AL117" s="937"/>
      <c r="AM117" s="937"/>
      <c r="AN117" s="937"/>
      <c r="AO117" s="938"/>
      <c r="AP117" s="938"/>
      <c r="AQ117" s="914"/>
      <c r="AR117" s="455">
        <f t="shared" ref="AR117:BG117" si="118">$I117*L117</f>
        <v>0</v>
      </c>
      <c r="AS117" s="455">
        <f t="shared" si="118"/>
        <v>0</v>
      </c>
      <c r="AT117" s="455">
        <f t="shared" si="118"/>
        <v>0</v>
      </c>
      <c r="AU117" s="455">
        <f t="shared" si="118"/>
        <v>0</v>
      </c>
      <c r="AV117" s="455">
        <f t="shared" si="118"/>
        <v>0</v>
      </c>
      <c r="AW117" s="455">
        <f t="shared" si="118"/>
        <v>0</v>
      </c>
      <c r="AX117" s="455">
        <f t="shared" si="118"/>
        <v>0</v>
      </c>
      <c r="AY117" s="455">
        <f t="shared" si="118"/>
        <v>0</v>
      </c>
      <c r="AZ117" s="455">
        <f t="shared" si="118"/>
        <v>0</v>
      </c>
      <c r="BA117" s="455">
        <f t="shared" si="118"/>
        <v>0</v>
      </c>
      <c r="BB117" s="455">
        <f t="shared" si="118"/>
        <v>0</v>
      </c>
      <c r="BC117" s="455">
        <f t="shared" si="118"/>
        <v>0</v>
      </c>
      <c r="BD117" s="455">
        <f t="shared" si="118"/>
        <v>0</v>
      </c>
      <c r="BE117" s="455">
        <f t="shared" si="118"/>
        <v>0</v>
      </c>
      <c r="BF117" s="455">
        <f t="shared" si="118"/>
        <v>0</v>
      </c>
      <c r="BG117" s="455">
        <f t="shared" si="118"/>
        <v>0</v>
      </c>
      <c r="BH117" s="835"/>
    </row>
    <row r="118" ht="11.25" customHeight="1">
      <c r="A118" s="827"/>
      <c r="B118" s="828"/>
      <c r="C118" s="828"/>
      <c r="D118" s="828"/>
      <c r="E118" s="758"/>
      <c r="F118" s="758"/>
      <c r="G118" s="662"/>
      <c r="H118" s="662"/>
      <c r="I118" s="662"/>
      <c r="J118" s="662"/>
      <c r="K118" s="917"/>
      <c r="L118" s="662"/>
      <c r="M118" s="662"/>
      <c r="N118" s="663"/>
      <c r="O118" s="663"/>
      <c r="P118" s="662"/>
      <c r="Q118" s="662"/>
      <c r="R118" s="665"/>
      <c r="S118" s="662"/>
      <c r="T118" s="665"/>
      <c r="U118" s="665"/>
      <c r="V118" s="665"/>
      <c r="W118" s="662"/>
      <c r="X118" s="662"/>
      <c r="Y118" s="662"/>
      <c r="Z118" s="662"/>
      <c r="AA118" s="662"/>
      <c r="AB118" s="662"/>
      <c r="AC118" s="662"/>
      <c r="AD118" s="832"/>
      <c r="AE118" s="845"/>
      <c r="AF118" s="753"/>
      <c r="AG118" s="458"/>
      <c r="AH118" s="753"/>
      <c r="AI118" s="911"/>
      <c r="AJ118" s="911"/>
      <c r="AK118" s="911"/>
      <c r="AL118" s="911"/>
      <c r="AM118" s="911"/>
      <c r="AN118" s="911"/>
      <c r="AO118" s="911"/>
      <c r="AP118" s="911"/>
      <c r="AQ118" s="834"/>
      <c r="AR118" s="455"/>
      <c r="AS118" s="455"/>
      <c r="AT118" s="455"/>
      <c r="AU118" s="455"/>
      <c r="AV118" s="455"/>
      <c r="AW118" s="455"/>
      <c r="AX118" s="455"/>
      <c r="AY118" s="455"/>
      <c r="AZ118" s="455"/>
      <c r="BA118" s="455"/>
      <c r="BB118" s="455"/>
      <c r="BC118" s="455"/>
      <c r="BD118" s="455"/>
      <c r="BE118" s="455"/>
      <c r="BF118" s="455"/>
      <c r="BG118" s="455"/>
      <c r="BH118" s="665"/>
    </row>
    <row r="119" ht="29.25" customHeight="1">
      <c r="A119" s="827"/>
      <c r="B119" s="828"/>
      <c r="C119" s="828"/>
      <c r="D119" s="828"/>
      <c r="E119" s="846" t="s">
        <v>1017</v>
      </c>
      <c r="F119" s="1026"/>
      <c r="G119" s="1001" t="s">
        <v>986</v>
      </c>
      <c r="H119" s="298"/>
      <c r="I119" s="298"/>
      <c r="J119" s="298"/>
      <c r="K119" s="299"/>
      <c r="L119" s="767" t="s">
        <v>30</v>
      </c>
      <c r="M119" s="795" t="s">
        <v>31</v>
      </c>
      <c r="N119" s="1027" t="s">
        <v>35</v>
      </c>
      <c r="O119" s="797" t="s">
        <v>775</v>
      </c>
      <c r="P119" s="798" t="s">
        <v>36</v>
      </c>
      <c r="Q119" s="799" t="s">
        <v>37</v>
      </c>
      <c r="R119" s="1028" t="s">
        <v>38</v>
      </c>
      <c r="S119" s="1029"/>
      <c r="T119" s="1030" t="s">
        <v>40</v>
      </c>
      <c r="U119" s="803" t="s">
        <v>72</v>
      </c>
      <c r="V119" s="1031" t="s">
        <v>41</v>
      </c>
      <c r="W119" s="805" t="s">
        <v>138</v>
      </c>
      <c r="X119" s="806" t="s">
        <v>42</v>
      </c>
      <c r="Y119" s="807" t="s">
        <v>43</v>
      </c>
      <c r="Z119" s="808" t="s">
        <v>44</v>
      </c>
      <c r="AA119" s="809" t="s">
        <v>32</v>
      </c>
      <c r="AB119" s="662"/>
      <c r="AC119" s="662"/>
      <c r="AD119" s="832"/>
      <c r="AE119" s="845"/>
      <c r="AF119" s="753"/>
      <c r="AG119" s="458"/>
      <c r="AH119" s="753"/>
      <c r="AI119" s="911"/>
      <c r="AJ119" s="911"/>
      <c r="AK119" s="911"/>
      <c r="AL119" s="911"/>
      <c r="AM119" s="911"/>
      <c r="AN119" s="911"/>
      <c r="AO119" s="912"/>
      <c r="AP119" s="912"/>
      <c r="AQ119" s="834"/>
      <c r="AR119" s="455"/>
      <c r="AS119" s="455"/>
      <c r="AT119" s="455"/>
      <c r="AU119" s="455"/>
      <c r="AV119" s="455"/>
      <c r="AW119" s="455"/>
      <c r="AX119" s="455"/>
      <c r="AY119" s="455"/>
      <c r="AZ119" s="455"/>
      <c r="BA119" s="455"/>
      <c r="BB119" s="455"/>
      <c r="BC119" s="455"/>
      <c r="BD119" s="455"/>
      <c r="BE119" s="455"/>
      <c r="BF119" s="455"/>
      <c r="BG119" s="455"/>
      <c r="BH119" s="665"/>
    </row>
    <row r="120" ht="24.0" customHeight="1">
      <c r="A120" s="788"/>
      <c r="B120" s="764" t="s">
        <v>120</v>
      </c>
      <c r="C120" s="764" t="s">
        <v>121</v>
      </c>
      <c r="D120" s="981"/>
      <c r="E120" s="982" t="s">
        <v>880</v>
      </c>
      <c r="F120" s="758"/>
      <c r="G120" s="1032" t="s">
        <v>765</v>
      </c>
      <c r="H120" s="1032" t="s">
        <v>766</v>
      </c>
      <c r="I120" s="664" t="s">
        <v>124</v>
      </c>
      <c r="J120" s="664" t="s">
        <v>219</v>
      </c>
      <c r="K120" s="766" t="s">
        <v>127</v>
      </c>
      <c r="L120" s="767" t="s">
        <v>45</v>
      </c>
      <c r="M120" s="795" t="s">
        <v>46</v>
      </c>
      <c r="N120" s="1027" t="s">
        <v>50</v>
      </c>
      <c r="O120" s="797" t="s">
        <v>1018</v>
      </c>
      <c r="P120" s="798" t="s">
        <v>51</v>
      </c>
      <c r="Q120" s="799" t="s">
        <v>52</v>
      </c>
      <c r="R120" s="1028" t="s">
        <v>53</v>
      </c>
      <c r="S120" s="1029"/>
      <c r="T120" s="1030" t="s">
        <v>55</v>
      </c>
      <c r="U120" s="803" t="s">
        <v>1019</v>
      </c>
      <c r="V120" s="1031" t="s">
        <v>56</v>
      </c>
      <c r="W120" s="805" t="s">
        <v>1020</v>
      </c>
      <c r="X120" s="806" t="s">
        <v>57</v>
      </c>
      <c r="Y120" s="807" t="s">
        <v>58</v>
      </c>
      <c r="Z120" s="808" t="s">
        <v>59</v>
      </c>
      <c r="AA120" s="809" t="s">
        <v>47</v>
      </c>
      <c r="AB120" s="662"/>
      <c r="AC120" s="662"/>
      <c r="AD120" s="832"/>
      <c r="AE120" s="457"/>
      <c r="AF120" s="458"/>
      <c r="AG120" s="458"/>
      <c r="AH120" s="458"/>
      <c r="AI120" s="948"/>
      <c r="AJ120" s="948"/>
      <c r="AK120" s="948"/>
      <c r="AL120" s="948"/>
      <c r="AM120" s="948"/>
      <c r="AN120" s="948"/>
      <c r="AO120" s="949"/>
      <c r="AP120" s="949"/>
      <c r="AQ120" s="914"/>
      <c r="AR120" s="455"/>
      <c r="AS120" s="455"/>
      <c r="AT120" s="455"/>
      <c r="AU120" s="455"/>
      <c r="AV120" s="455"/>
      <c r="AW120" s="455"/>
      <c r="AX120" s="455"/>
      <c r="AY120" s="455"/>
      <c r="AZ120" s="455"/>
      <c r="BA120" s="455"/>
      <c r="BB120" s="455"/>
      <c r="BC120" s="455"/>
      <c r="BD120" s="455"/>
      <c r="BE120" s="455"/>
      <c r="BF120" s="455"/>
      <c r="BG120" s="455"/>
      <c r="BH120" s="665"/>
    </row>
    <row r="121" ht="1.5" customHeight="1">
      <c r="A121" s="827"/>
      <c r="B121" s="985"/>
      <c r="C121" s="828"/>
      <c r="D121" s="758"/>
      <c r="E121" s="758"/>
      <c r="F121" s="758"/>
      <c r="G121" s="662"/>
      <c r="H121" s="662"/>
      <c r="I121" s="662"/>
      <c r="J121" s="847"/>
      <c r="K121" s="917"/>
      <c r="L121" s="662"/>
      <c r="M121" s="662"/>
      <c r="N121" s="662"/>
      <c r="O121" s="662"/>
      <c r="P121" s="662"/>
      <c r="Q121" s="662"/>
      <c r="R121" s="665"/>
      <c r="S121" s="1029"/>
      <c r="T121" s="665"/>
      <c r="U121" s="665"/>
      <c r="V121" s="664"/>
      <c r="W121" s="662"/>
      <c r="X121" s="662"/>
      <c r="Y121" s="662"/>
      <c r="Z121" s="662"/>
      <c r="AA121" s="662"/>
      <c r="AB121" s="662"/>
      <c r="AC121" s="662"/>
      <c r="AD121" s="832"/>
      <c r="AE121" s="845"/>
      <c r="AF121" s="753"/>
      <c r="AG121" s="753"/>
      <c r="AH121" s="753"/>
      <c r="AI121" s="834"/>
      <c r="AJ121" s="834"/>
      <c r="AK121" s="834"/>
      <c r="AL121" s="834"/>
      <c r="AM121" s="834"/>
      <c r="AN121" s="834"/>
      <c r="AO121" s="834"/>
      <c r="AP121" s="834"/>
      <c r="AQ121" s="834"/>
      <c r="AR121" s="665"/>
      <c r="AS121" s="665"/>
      <c r="AT121" s="665"/>
      <c r="AU121" s="665"/>
      <c r="AV121" s="665"/>
      <c r="AW121" s="665"/>
      <c r="AX121" s="665"/>
      <c r="AY121" s="665"/>
      <c r="AZ121" s="665"/>
      <c r="BA121" s="665"/>
      <c r="BB121" s="665"/>
      <c r="BC121" s="665"/>
      <c r="BD121" s="665"/>
      <c r="BE121" s="665"/>
      <c r="BF121" s="665"/>
      <c r="BG121" s="665"/>
      <c r="BH121" s="665"/>
    </row>
    <row r="122" ht="17.25" customHeight="1">
      <c r="A122" s="788"/>
      <c r="B122" s="1010"/>
      <c r="C122" s="855" t="s">
        <v>212</v>
      </c>
      <c r="D122" s="856" t="s">
        <v>171</v>
      </c>
      <c r="E122" s="856" t="s">
        <v>1017</v>
      </c>
      <c r="F122" s="856" t="s">
        <v>1021</v>
      </c>
      <c r="G122" s="995"/>
      <c r="H122" s="995" t="s">
        <v>151</v>
      </c>
      <c r="I122" s="995">
        <f>SUM(I124:I168)</f>
        <v>288</v>
      </c>
      <c r="J122" s="996"/>
      <c r="K122" s="1012">
        <v>3572.5</v>
      </c>
      <c r="L122" s="767"/>
      <c r="M122" s="768"/>
      <c r="N122" s="769"/>
      <c r="O122" s="770"/>
      <c r="P122" s="771"/>
      <c r="Q122" s="772"/>
      <c r="R122" s="773"/>
      <c r="S122" s="1029"/>
      <c r="T122" s="775"/>
      <c r="U122" s="776"/>
      <c r="V122" s="777"/>
      <c r="W122" s="778"/>
      <c r="X122" s="779"/>
      <c r="Y122" s="780"/>
      <c r="Z122" s="781"/>
      <c r="AA122" s="782"/>
      <c r="AB122" s="857">
        <f>SUM(L122:AA122)</f>
        <v>0</v>
      </c>
      <c r="AC122" s="860">
        <f>AB122*I122</f>
        <v>0</v>
      </c>
      <c r="AD122" s="861">
        <f>AB122*K122</f>
        <v>0</v>
      </c>
      <c r="AE122" s="845"/>
      <c r="AF122" s="458">
        <f>SUM(AF124:AF168)</f>
        <v>51.86060407</v>
      </c>
      <c r="AG122" s="458">
        <f>AF122*AB122</f>
        <v>0</v>
      </c>
      <c r="AH122" s="458"/>
      <c r="AI122" s="920"/>
      <c r="AJ122" s="920"/>
      <c r="AK122" s="920">
        <v>4.0</v>
      </c>
      <c r="AL122" s="920"/>
      <c r="AM122" s="920"/>
      <c r="AN122" s="920"/>
      <c r="AO122" s="921"/>
      <c r="AP122" s="921"/>
      <c r="AQ122" s="914"/>
      <c r="AR122" s="455">
        <f t="shared" ref="AR122:BG122" si="119">$I122*L122</f>
        <v>0</v>
      </c>
      <c r="AS122" s="455">
        <f t="shared" si="119"/>
        <v>0</v>
      </c>
      <c r="AT122" s="455">
        <f t="shared" si="119"/>
        <v>0</v>
      </c>
      <c r="AU122" s="455">
        <f t="shared" si="119"/>
        <v>0</v>
      </c>
      <c r="AV122" s="455">
        <f t="shared" si="119"/>
        <v>0</v>
      </c>
      <c r="AW122" s="455">
        <f t="shared" si="119"/>
        <v>0</v>
      </c>
      <c r="AX122" s="455">
        <f t="shared" si="119"/>
        <v>0</v>
      </c>
      <c r="AY122" s="455">
        <f t="shared" si="119"/>
        <v>0</v>
      </c>
      <c r="AZ122" s="455">
        <f t="shared" si="119"/>
        <v>0</v>
      </c>
      <c r="BA122" s="455">
        <f t="shared" si="119"/>
        <v>0</v>
      </c>
      <c r="BB122" s="455">
        <f t="shared" si="119"/>
        <v>0</v>
      </c>
      <c r="BC122" s="455">
        <f t="shared" si="119"/>
        <v>0</v>
      </c>
      <c r="BD122" s="455">
        <f t="shared" si="119"/>
        <v>0</v>
      </c>
      <c r="BE122" s="455">
        <f t="shared" si="119"/>
        <v>0</v>
      </c>
      <c r="BF122" s="455">
        <f t="shared" si="119"/>
        <v>0</v>
      </c>
      <c r="BG122" s="455">
        <f t="shared" si="119"/>
        <v>0</v>
      </c>
      <c r="BH122" s="665"/>
    </row>
    <row r="123" ht="19.5" customHeight="1">
      <c r="A123" s="827"/>
      <c r="B123" s="828"/>
      <c r="C123" s="828"/>
      <c r="D123" s="987"/>
      <c r="E123" s="846" t="s">
        <v>1022</v>
      </c>
      <c r="F123" s="758"/>
      <c r="G123" s="662"/>
      <c r="H123" s="662"/>
      <c r="I123" s="662"/>
      <c r="J123" s="847"/>
      <c r="K123" s="848"/>
      <c r="L123" s="662"/>
      <c r="M123" s="662"/>
      <c r="N123" s="662"/>
      <c r="O123" s="662"/>
      <c r="P123" s="662"/>
      <c r="Q123" s="662"/>
      <c r="R123" s="665"/>
      <c r="S123" s="1029"/>
      <c r="T123" s="665"/>
      <c r="U123" s="665"/>
      <c r="V123" s="664"/>
      <c r="W123" s="662"/>
      <c r="X123" s="662"/>
      <c r="Y123" s="662"/>
      <c r="Z123" s="662"/>
      <c r="AA123" s="662"/>
      <c r="AB123" s="662"/>
      <c r="AC123" s="662"/>
      <c r="AD123" s="832"/>
      <c r="AE123" s="845"/>
      <c r="AF123" s="753"/>
      <c r="AG123" s="458"/>
      <c r="AH123" s="753"/>
      <c r="AI123" s="944"/>
      <c r="AJ123" s="944"/>
      <c r="AK123" s="944"/>
      <c r="AL123" s="944"/>
      <c r="AM123" s="944"/>
      <c r="AN123" s="944"/>
      <c r="AO123" s="945"/>
      <c r="AP123" s="945"/>
      <c r="AQ123" s="834"/>
      <c r="AR123" s="665"/>
      <c r="AS123" s="665"/>
      <c r="AT123" s="665"/>
      <c r="AU123" s="665"/>
      <c r="AV123" s="665"/>
      <c r="AW123" s="665"/>
      <c r="AX123" s="665"/>
      <c r="AY123" s="665"/>
      <c r="AZ123" s="665"/>
      <c r="BA123" s="665"/>
      <c r="BB123" s="665"/>
      <c r="BC123" s="665"/>
      <c r="BD123" s="665"/>
      <c r="BE123" s="665"/>
      <c r="BF123" s="455"/>
      <c r="BG123" s="455"/>
      <c r="BH123" s="665"/>
    </row>
    <row r="124" ht="12.75" customHeight="1">
      <c r="A124" s="788"/>
      <c r="B124" s="1033" t="s">
        <v>1023</v>
      </c>
      <c r="C124" s="1033" t="s">
        <v>1024</v>
      </c>
      <c r="D124" s="1034" t="s">
        <v>171</v>
      </c>
      <c r="E124" s="680" t="s">
        <v>1017</v>
      </c>
      <c r="F124" s="1035" t="s">
        <v>1025</v>
      </c>
      <c r="G124" s="866" t="s">
        <v>232</v>
      </c>
      <c r="H124" s="866" t="s">
        <v>151</v>
      </c>
      <c r="I124" s="866">
        <v>3.0</v>
      </c>
      <c r="J124" s="1036">
        <v>32.0</v>
      </c>
      <c r="K124" s="1037">
        <v>96.82</v>
      </c>
      <c r="L124" s="767"/>
      <c r="M124" s="768"/>
      <c r="N124" s="769"/>
      <c r="O124" s="770"/>
      <c r="P124" s="771"/>
      <c r="Q124" s="772"/>
      <c r="R124" s="773"/>
      <c r="S124" s="1029"/>
      <c r="T124" s="775"/>
      <c r="U124" s="776"/>
      <c r="V124" s="777"/>
      <c r="W124" s="778"/>
      <c r="X124" s="779"/>
      <c r="Y124" s="780"/>
      <c r="Z124" s="781"/>
      <c r="AA124" s="902"/>
      <c r="AB124" s="1036">
        <f t="shared" ref="AB124:AB168" si="121">SUM(L124:AA124)</f>
        <v>0</v>
      </c>
      <c r="AC124" s="1036">
        <f t="shared" ref="AC124:AC168" si="122">AB124*I124</f>
        <v>0</v>
      </c>
      <c r="AD124" s="1038">
        <f t="shared" ref="AD124:AD168" si="123">AB124*K124</f>
        <v>0</v>
      </c>
      <c r="AE124" s="457"/>
      <c r="AF124" s="458">
        <v>1.77</v>
      </c>
      <c r="AG124" s="458">
        <f t="shared" ref="AG124:AG168" si="124">AF124*AB124</f>
        <v>0</v>
      </c>
      <c r="AH124" s="458"/>
      <c r="AI124" s="784"/>
      <c r="AJ124" s="784"/>
      <c r="AK124" s="784">
        <v>4.0</v>
      </c>
      <c r="AL124" s="784"/>
      <c r="AM124" s="784"/>
      <c r="AN124" s="784"/>
      <c r="AO124" s="929"/>
      <c r="AP124" s="929"/>
      <c r="AQ124" s="914"/>
      <c r="AR124" s="455">
        <f t="shared" ref="AR124:BG124" si="120">$I124*L124</f>
        <v>0</v>
      </c>
      <c r="AS124" s="455">
        <f t="shared" si="120"/>
        <v>0</v>
      </c>
      <c r="AT124" s="455">
        <f t="shared" si="120"/>
        <v>0</v>
      </c>
      <c r="AU124" s="455">
        <f t="shared" si="120"/>
        <v>0</v>
      </c>
      <c r="AV124" s="455">
        <f t="shared" si="120"/>
        <v>0</v>
      </c>
      <c r="AW124" s="455">
        <f t="shared" si="120"/>
        <v>0</v>
      </c>
      <c r="AX124" s="455">
        <f t="shared" si="120"/>
        <v>0</v>
      </c>
      <c r="AY124" s="455">
        <f t="shared" si="120"/>
        <v>0</v>
      </c>
      <c r="AZ124" s="455">
        <f t="shared" si="120"/>
        <v>0</v>
      </c>
      <c r="BA124" s="455">
        <f t="shared" si="120"/>
        <v>0</v>
      </c>
      <c r="BB124" s="455">
        <f t="shared" si="120"/>
        <v>0</v>
      </c>
      <c r="BC124" s="455">
        <f t="shared" si="120"/>
        <v>0</v>
      </c>
      <c r="BD124" s="455">
        <f t="shared" si="120"/>
        <v>0</v>
      </c>
      <c r="BE124" s="455">
        <f t="shared" si="120"/>
        <v>0</v>
      </c>
      <c r="BF124" s="455">
        <f t="shared" si="120"/>
        <v>0</v>
      </c>
      <c r="BG124" s="455">
        <f t="shared" si="120"/>
        <v>0</v>
      </c>
      <c r="BH124" s="835" t="s">
        <v>1026</v>
      </c>
    </row>
    <row r="125" ht="12.75" customHeight="1">
      <c r="A125" s="788"/>
      <c r="B125" s="1039" t="s">
        <v>1027</v>
      </c>
      <c r="C125" s="1039" t="s">
        <v>1028</v>
      </c>
      <c r="D125" s="1040" t="s">
        <v>171</v>
      </c>
      <c r="E125" s="1041" t="s">
        <v>1017</v>
      </c>
      <c r="F125" s="1042" t="s">
        <v>1029</v>
      </c>
      <c r="G125" s="866" t="s">
        <v>232</v>
      </c>
      <c r="H125" s="866" t="s">
        <v>151</v>
      </c>
      <c r="I125" s="1043">
        <v>2.0</v>
      </c>
      <c r="J125" s="1043">
        <v>28.0</v>
      </c>
      <c r="K125" s="1044">
        <v>49.44</v>
      </c>
      <c r="L125" s="890"/>
      <c r="M125" s="768"/>
      <c r="N125" s="769"/>
      <c r="O125" s="892"/>
      <c r="P125" s="893"/>
      <c r="Q125" s="894"/>
      <c r="R125" s="895"/>
      <c r="S125" s="1029"/>
      <c r="T125" s="906"/>
      <c r="U125" s="897"/>
      <c r="V125" s="898"/>
      <c r="W125" s="899"/>
      <c r="X125" s="991"/>
      <c r="Y125" s="900"/>
      <c r="Z125" s="901"/>
      <c r="AA125" s="902"/>
      <c r="AB125" s="1043">
        <f t="shared" si="121"/>
        <v>0</v>
      </c>
      <c r="AC125" s="1043">
        <f t="shared" si="122"/>
        <v>0</v>
      </c>
      <c r="AD125" s="1045">
        <f t="shared" si="123"/>
        <v>0</v>
      </c>
      <c r="AE125" s="457"/>
      <c r="AF125" s="458">
        <v>0.72</v>
      </c>
      <c r="AG125" s="458">
        <f t="shared" si="124"/>
        <v>0</v>
      </c>
      <c r="AH125" s="458"/>
      <c r="AI125" s="784"/>
      <c r="AJ125" s="784"/>
      <c r="AK125" s="784">
        <v>2.0</v>
      </c>
      <c r="AL125" s="784"/>
      <c r="AM125" s="784"/>
      <c r="AN125" s="784"/>
      <c r="AO125" s="929"/>
      <c r="AP125" s="929"/>
      <c r="AQ125" s="914"/>
      <c r="AR125" s="455">
        <f t="shared" ref="AR125:BG125" si="125">$I125*L125</f>
        <v>0</v>
      </c>
      <c r="AS125" s="455">
        <f t="shared" si="125"/>
        <v>0</v>
      </c>
      <c r="AT125" s="455">
        <f t="shared" si="125"/>
        <v>0</v>
      </c>
      <c r="AU125" s="455">
        <f t="shared" si="125"/>
        <v>0</v>
      </c>
      <c r="AV125" s="455">
        <f t="shared" si="125"/>
        <v>0</v>
      </c>
      <c r="AW125" s="455">
        <f t="shared" si="125"/>
        <v>0</v>
      </c>
      <c r="AX125" s="455">
        <f t="shared" si="125"/>
        <v>0</v>
      </c>
      <c r="AY125" s="455">
        <f t="shared" si="125"/>
        <v>0</v>
      </c>
      <c r="AZ125" s="455">
        <f t="shared" si="125"/>
        <v>0</v>
      </c>
      <c r="BA125" s="455">
        <f t="shared" si="125"/>
        <v>0</v>
      </c>
      <c r="BB125" s="455">
        <f t="shared" si="125"/>
        <v>0</v>
      </c>
      <c r="BC125" s="455">
        <f t="shared" si="125"/>
        <v>0</v>
      </c>
      <c r="BD125" s="455">
        <f t="shared" si="125"/>
        <v>0</v>
      </c>
      <c r="BE125" s="455">
        <f t="shared" si="125"/>
        <v>0</v>
      </c>
      <c r="BF125" s="455">
        <f t="shared" si="125"/>
        <v>0</v>
      </c>
      <c r="BG125" s="455">
        <f t="shared" si="125"/>
        <v>0</v>
      </c>
      <c r="BH125" s="835" t="s">
        <v>1030</v>
      </c>
    </row>
    <row r="126" ht="12.75" customHeight="1">
      <c r="A126" s="788"/>
      <c r="B126" s="1033" t="s">
        <v>1031</v>
      </c>
      <c r="C126" s="1033" t="s">
        <v>1032</v>
      </c>
      <c r="D126" s="1034" t="s">
        <v>171</v>
      </c>
      <c r="E126" s="680" t="s">
        <v>1017</v>
      </c>
      <c r="F126" s="1035" t="s">
        <v>1033</v>
      </c>
      <c r="G126" s="866" t="s">
        <v>232</v>
      </c>
      <c r="H126" s="866" t="s">
        <v>151</v>
      </c>
      <c r="I126" s="866">
        <v>2.0</v>
      </c>
      <c r="J126" s="1036">
        <v>31.0</v>
      </c>
      <c r="K126" s="1037">
        <v>61.8</v>
      </c>
      <c r="L126" s="890"/>
      <c r="M126" s="768"/>
      <c r="N126" s="769"/>
      <c r="O126" s="892"/>
      <c r="P126" s="893"/>
      <c r="Q126" s="894"/>
      <c r="R126" s="895"/>
      <c r="S126" s="1029"/>
      <c r="T126" s="906"/>
      <c r="U126" s="897"/>
      <c r="V126" s="898"/>
      <c r="W126" s="899"/>
      <c r="X126" s="991"/>
      <c r="Y126" s="900"/>
      <c r="Z126" s="901"/>
      <c r="AA126" s="902"/>
      <c r="AB126" s="1036">
        <f t="shared" si="121"/>
        <v>0</v>
      </c>
      <c r="AC126" s="1036">
        <f t="shared" si="122"/>
        <v>0</v>
      </c>
      <c r="AD126" s="1038">
        <f t="shared" si="123"/>
        <v>0</v>
      </c>
      <c r="AE126" s="457"/>
      <c r="AF126" s="458">
        <v>0.94</v>
      </c>
      <c r="AG126" s="458">
        <f t="shared" si="124"/>
        <v>0</v>
      </c>
      <c r="AH126" s="458"/>
      <c r="AI126" s="784"/>
      <c r="AJ126" s="784"/>
      <c r="AK126" s="784">
        <v>2.0</v>
      </c>
      <c r="AL126" s="784"/>
      <c r="AM126" s="784"/>
      <c r="AN126" s="784"/>
      <c r="AO126" s="929"/>
      <c r="AP126" s="929"/>
      <c r="AQ126" s="914"/>
      <c r="AR126" s="455">
        <f t="shared" ref="AR126:BG126" si="126">$I126*L126</f>
        <v>0</v>
      </c>
      <c r="AS126" s="455">
        <f t="shared" si="126"/>
        <v>0</v>
      </c>
      <c r="AT126" s="455">
        <f t="shared" si="126"/>
        <v>0</v>
      </c>
      <c r="AU126" s="455">
        <f t="shared" si="126"/>
        <v>0</v>
      </c>
      <c r="AV126" s="455">
        <f t="shared" si="126"/>
        <v>0</v>
      </c>
      <c r="AW126" s="455">
        <f t="shared" si="126"/>
        <v>0</v>
      </c>
      <c r="AX126" s="455">
        <f t="shared" si="126"/>
        <v>0</v>
      </c>
      <c r="AY126" s="455">
        <f t="shared" si="126"/>
        <v>0</v>
      </c>
      <c r="AZ126" s="455">
        <f t="shared" si="126"/>
        <v>0</v>
      </c>
      <c r="BA126" s="455">
        <f t="shared" si="126"/>
        <v>0</v>
      </c>
      <c r="BB126" s="455">
        <f t="shared" si="126"/>
        <v>0</v>
      </c>
      <c r="BC126" s="455">
        <f t="shared" si="126"/>
        <v>0</v>
      </c>
      <c r="BD126" s="455">
        <f t="shared" si="126"/>
        <v>0</v>
      </c>
      <c r="BE126" s="455">
        <f t="shared" si="126"/>
        <v>0</v>
      </c>
      <c r="BF126" s="455">
        <f t="shared" si="126"/>
        <v>0</v>
      </c>
      <c r="BG126" s="455">
        <f t="shared" si="126"/>
        <v>0</v>
      </c>
      <c r="BH126" s="835" t="s">
        <v>1034</v>
      </c>
    </row>
    <row r="127" ht="12.75" customHeight="1">
      <c r="A127" s="788"/>
      <c r="B127" s="1046" t="s">
        <v>1035</v>
      </c>
      <c r="C127" s="1046" t="s">
        <v>1036</v>
      </c>
      <c r="D127" s="1047" t="s">
        <v>171</v>
      </c>
      <c r="E127" s="1048" t="s">
        <v>1017</v>
      </c>
      <c r="F127" s="1049" t="s">
        <v>1037</v>
      </c>
      <c r="G127" s="866" t="s">
        <v>802</v>
      </c>
      <c r="H127" s="866" t="s">
        <v>151</v>
      </c>
      <c r="I127" s="1050">
        <v>2.0</v>
      </c>
      <c r="J127" s="1050">
        <v>20.0</v>
      </c>
      <c r="K127" s="1051">
        <v>38.11</v>
      </c>
      <c r="L127" s="890"/>
      <c r="M127" s="768"/>
      <c r="N127" s="769"/>
      <c r="O127" s="892"/>
      <c r="P127" s="893"/>
      <c r="Q127" s="894"/>
      <c r="R127" s="895"/>
      <c r="S127" s="1029"/>
      <c r="T127" s="906"/>
      <c r="U127" s="897"/>
      <c r="V127" s="898"/>
      <c r="W127" s="899"/>
      <c r="X127" s="991"/>
      <c r="Y127" s="900"/>
      <c r="Z127" s="901"/>
      <c r="AA127" s="902"/>
      <c r="AB127" s="1050">
        <f t="shared" si="121"/>
        <v>0</v>
      </c>
      <c r="AC127" s="1050">
        <f t="shared" si="122"/>
        <v>0</v>
      </c>
      <c r="AD127" s="1052">
        <f t="shared" si="123"/>
        <v>0</v>
      </c>
      <c r="AE127" s="457"/>
      <c r="AF127" s="458">
        <v>0.44</v>
      </c>
      <c r="AG127" s="458">
        <f t="shared" si="124"/>
        <v>0</v>
      </c>
      <c r="AH127" s="458"/>
      <c r="AI127" s="784"/>
      <c r="AJ127" s="784"/>
      <c r="AK127" s="784">
        <v>2.0</v>
      </c>
      <c r="AL127" s="784"/>
      <c r="AM127" s="784"/>
      <c r="AN127" s="784"/>
      <c r="AO127" s="929"/>
      <c r="AP127" s="929"/>
      <c r="AQ127" s="914"/>
      <c r="AR127" s="455">
        <f t="shared" ref="AR127:BG127" si="127">$I127*L127</f>
        <v>0</v>
      </c>
      <c r="AS127" s="455">
        <f t="shared" si="127"/>
        <v>0</v>
      </c>
      <c r="AT127" s="455">
        <f t="shared" si="127"/>
        <v>0</v>
      </c>
      <c r="AU127" s="455">
        <f t="shared" si="127"/>
        <v>0</v>
      </c>
      <c r="AV127" s="455">
        <f t="shared" si="127"/>
        <v>0</v>
      </c>
      <c r="AW127" s="455">
        <f t="shared" si="127"/>
        <v>0</v>
      </c>
      <c r="AX127" s="455">
        <f t="shared" si="127"/>
        <v>0</v>
      </c>
      <c r="AY127" s="455">
        <f t="shared" si="127"/>
        <v>0</v>
      </c>
      <c r="AZ127" s="455">
        <f t="shared" si="127"/>
        <v>0</v>
      </c>
      <c r="BA127" s="455">
        <f t="shared" si="127"/>
        <v>0</v>
      </c>
      <c r="BB127" s="455">
        <f t="shared" si="127"/>
        <v>0</v>
      </c>
      <c r="BC127" s="455">
        <f t="shared" si="127"/>
        <v>0</v>
      </c>
      <c r="BD127" s="455">
        <f t="shared" si="127"/>
        <v>0</v>
      </c>
      <c r="BE127" s="455">
        <f t="shared" si="127"/>
        <v>0</v>
      </c>
      <c r="BF127" s="455">
        <f t="shared" si="127"/>
        <v>0</v>
      </c>
      <c r="BG127" s="455">
        <f t="shared" si="127"/>
        <v>0</v>
      </c>
      <c r="BH127" s="835" t="s">
        <v>1038</v>
      </c>
    </row>
    <row r="128" ht="12.75" customHeight="1">
      <c r="A128" s="788"/>
      <c r="B128" s="1033" t="s">
        <v>1039</v>
      </c>
      <c r="C128" s="1033" t="s">
        <v>1040</v>
      </c>
      <c r="D128" s="1034" t="s">
        <v>171</v>
      </c>
      <c r="E128" s="680" t="s">
        <v>1017</v>
      </c>
      <c r="F128" s="1035" t="s">
        <v>1041</v>
      </c>
      <c r="G128" s="866" t="s">
        <v>232</v>
      </c>
      <c r="H128" s="866" t="s">
        <v>151</v>
      </c>
      <c r="I128" s="866">
        <v>3.0</v>
      </c>
      <c r="J128" s="1036">
        <v>33.0</v>
      </c>
      <c r="K128" s="1037">
        <v>82.4</v>
      </c>
      <c r="L128" s="890"/>
      <c r="M128" s="768"/>
      <c r="N128" s="769"/>
      <c r="O128" s="892"/>
      <c r="P128" s="893"/>
      <c r="Q128" s="894"/>
      <c r="R128" s="895"/>
      <c r="S128" s="1029"/>
      <c r="T128" s="906"/>
      <c r="U128" s="897"/>
      <c r="V128" s="898"/>
      <c r="W128" s="899"/>
      <c r="X128" s="991"/>
      <c r="Y128" s="900"/>
      <c r="Z128" s="901"/>
      <c r="AA128" s="902"/>
      <c r="AB128" s="1036">
        <f t="shared" si="121"/>
        <v>0</v>
      </c>
      <c r="AC128" s="1036">
        <f t="shared" si="122"/>
        <v>0</v>
      </c>
      <c r="AD128" s="1038">
        <f t="shared" si="123"/>
        <v>0</v>
      </c>
      <c r="AE128" s="457"/>
      <c r="AF128" s="458">
        <v>1.2162623436367963</v>
      </c>
      <c r="AG128" s="458">
        <f t="shared" si="124"/>
        <v>0</v>
      </c>
      <c r="AH128" s="458"/>
      <c r="AI128" s="784"/>
      <c r="AJ128" s="784"/>
      <c r="AK128" s="784">
        <v>3.0</v>
      </c>
      <c r="AL128" s="784"/>
      <c r="AM128" s="784"/>
      <c r="AN128" s="784"/>
      <c r="AO128" s="929"/>
      <c r="AP128" s="929"/>
      <c r="AQ128" s="914"/>
      <c r="AR128" s="455">
        <f t="shared" ref="AR128:BG128" si="128">$I128*L128</f>
        <v>0</v>
      </c>
      <c r="AS128" s="455">
        <f t="shared" si="128"/>
        <v>0</v>
      </c>
      <c r="AT128" s="455">
        <f t="shared" si="128"/>
        <v>0</v>
      </c>
      <c r="AU128" s="455">
        <f t="shared" si="128"/>
        <v>0</v>
      </c>
      <c r="AV128" s="455">
        <f t="shared" si="128"/>
        <v>0</v>
      </c>
      <c r="AW128" s="455">
        <f t="shared" si="128"/>
        <v>0</v>
      </c>
      <c r="AX128" s="455">
        <f t="shared" si="128"/>
        <v>0</v>
      </c>
      <c r="AY128" s="455">
        <f t="shared" si="128"/>
        <v>0</v>
      </c>
      <c r="AZ128" s="455">
        <f t="shared" si="128"/>
        <v>0</v>
      </c>
      <c r="BA128" s="455">
        <f t="shared" si="128"/>
        <v>0</v>
      </c>
      <c r="BB128" s="455">
        <f t="shared" si="128"/>
        <v>0</v>
      </c>
      <c r="BC128" s="455">
        <f t="shared" si="128"/>
        <v>0</v>
      </c>
      <c r="BD128" s="455">
        <f t="shared" si="128"/>
        <v>0</v>
      </c>
      <c r="BE128" s="455">
        <f t="shared" si="128"/>
        <v>0</v>
      </c>
      <c r="BF128" s="455">
        <f t="shared" si="128"/>
        <v>0</v>
      </c>
      <c r="BG128" s="455">
        <f t="shared" si="128"/>
        <v>0</v>
      </c>
      <c r="BH128" s="835" t="s">
        <v>1042</v>
      </c>
    </row>
    <row r="129" ht="12.75" customHeight="1">
      <c r="A129" s="788"/>
      <c r="B129" s="1046" t="s">
        <v>1043</v>
      </c>
      <c r="C129" s="1046" t="s">
        <v>1044</v>
      </c>
      <c r="D129" s="1047" t="s">
        <v>171</v>
      </c>
      <c r="E129" s="1048" t="s">
        <v>1017</v>
      </c>
      <c r="F129" s="1049" t="s">
        <v>1045</v>
      </c>
      <c r="G129" s="866" t="s">
        <v>802</v>
      </c>
      <c r="H129" s="866" t="s">
        <v>151</v>
      </c>
      <c r="I129" s="1050">
        <v>2.0</v>
      </c>
      <c r="J129" s="1050">
        <v>20.0</v>
      </c>
      <c r="K129" s="1051">
        <v>36.05</v>
      </c>
      <c r="L129" s="890"/>
      <c r="M129" s="768"/>
      <c r="N129" s="769"/>
      <c r="O129" s="892"/>
      <c r="P129" s="893"/>
      <c r="Q129" s="894"/>
      <c r="R129" s="895"/>
      <c r="S129" s="1029"/>
      <c r="T129" s="906"/>
      <c r="U129" s="897"/>
      <c r="V129" s="898"/>
      <c r="W129" s="899"/>
      <c r="X129" s="991"/>
      <c r="Y129" s="900"/>
      <c r="Z129" s="901"/>
      <c r="AA129" s="902"/>
      <c r="AB129" s="1050">
        <f t="shared" si="121"/>
        <v>0</v>
      </c>
      <c r="AC129" s="1050">
        <f t="shared" si="122"/>
        <v>0</v>
      </c>
      <c r="AD129" s="1052">
        <f t="shared" si="123"/>
        <v>0</v>
      </c>
      <c r="AE129" s="457"/>
      <c r="AF129" s="458">
        <v>0.4975618678514167</v>
      </c>
      <c r="AG129" s="458">
        <f t="shared" si="124"/>
        <v>0</v>
      </c>
      <c r="AH129" s="458"/>
      <c r="AI129" s="784"/>
      <c r="AJ129" s="784">
        <v>2.0</v>
      </c>
      <c r="AK129" s="784"/>
      <c r="AL129" s="784"/>
      <c r="AM129" s="784"/>
      <c r="AN129" s="784"/>
      <c r="AO129" s="929"/>
      <c r="AP129" s="929"/>
      <c r="AQ129" s="914"/>
      <c r="AR129" s="455">
        <f t="shared" ref="AR129:BG129" si="129">$I129*L129</f>
        <v>0</v>
      </c>
      <c r="AS129" s="455">
        <f t="shared" si="129"/>
        <v>0</v>
      </c>
      <c r="AT129" s="455">
        <f t="shared" si="129"/>
        <v>0</v>
      </c>
      <c r="AU129" s="455">
        <f t="shared" si="129"/>
        <v>0</v>
      </c>
      <c r="AV129" s="455">
        <f t="shared" si="129"/>
        <v>0</v>
      </c>
      <c r="AW129" s="455">
        <f t="shared" si="129"/>
        <v>0</v>
      </c>
      <c r="AX129" s="455">
        <f t="shared" si="129"/>
        <v>0</v>
      </c>
      <c r="AY129" s="455">
        <f t="shared" si="129"/>
        <v>0</v>
      </c>
      <c r="AZ129" s="455">
        <f t="shared" si="129"/>
        <v>0</v>
      </c>
      <c r="BA129" s="455">
        <f t="shared" si="129"/>
        <v>0</v>
      </c>
      <c r="BB129" s="455">
        <f t="shared" si="129"/>
        <v>0</v>
      </c>
      <c r="BC129" s="455">
        <f t="shared" si="129"/>
        <v>0</v>
      </c>
      <c r="BD129" s="455">
        <f t="shared" si="129"/>
        <v>0</v>
      </c>
      <c r="BE129" s="455">
        <f t="shared" si="129"/>
        <v>0</v>
      </c>
      <c r="BF129" s="455">
        <f t="shared" si="129"/>
        <v>0</v>
      </c>
      <c r="BG129" s="455">
        <f t="shared" si="129"/>
        <v>0</v>
      </c>
      <c r="BH129" s="835" t="s">
        <v>1046</v>
      </c>
    </row>
    <row r="130" ht="12.75" customHeight="1">
      <c r="A130" s="788"/>
      <c r="B130" s="1033" t="s">
        <v>1047</v>
      </c>
      <c r="C130" s="1033" t="s">
        <v>1048</v>
      </c>
      <c r="D130" s="1034" t="s">
        <v>171</v>
      </c>
      <c r="E130" s="680" t="s">
        <v>1017</v>
      </c>
      <c r="F130" s="1035" t="s">
        <v>1049</v>
      </c>
      <c r="G130" s="866" t="s">
        <v>232</v>
      </c>
      <c r="H130" s="866" t="s">
        <v>151</v>
      </c>
      <c r="I130" s="866">
        <v>5.0</v>
      </c>
      <c r="J130" s="1036"/>
      <c r="K130" s="1037">
        <v>63.86</v>
      </c>
      <c r="L130" s="890"/>
      <c r="M130" s="768"/>
      <c r="N130" s="769"/>
      <c r="O130" s="892"/>
      <c r="P130" s="893"/>
      <c r="Q130" s="894"/>
      <c r="R130" s="895"/>
      <c r="S130" s="1029"/>
      <c r="T130" s="906"/>
      <c r="U130" s="897"/>
      <c r="V130" s="898"/>
      <c r="W130" s="899"/>
      <c r="X130" s="991"/>
      <c r="Y130" s="900"/>
      <c r="Z130" s="901"/>
      <c r="AA130" s="902"/>
      <c r="AB130" s="1036">
        <f t="shared" si="121"/>
        <v>0</v>
      </c>
      <c r="AC130" s="1036">
        <f t="shared" si="122"/>
        <v>0</v>
      </c>
      <c r="AD130" s="1038">
        <f t="shared" si="123"/>
        <v>0</v>
      </c>
      <c r="AE130" s="457"/>
      <c r="AF130" s="458">
        <v>1.0486079999999998</v>
      </c>
      <c r="AG130" s="458">
        <f t="shared" si="124"/>
        <v>0</v>
      </c>
      <c r="AH130" s="458"/>
      <c r="AI130" s="784"/>
      <c r="AJ130" s="784">
        <v>5.0</v>
      </c>
      <c r="AK130" s="784"/>
      <c r="AL130" s="784"/>
      <c r="AM130" s="784"/>
      <c r="AN130" s="784"/>
      <c r="AO130" s="929"/>
      <c r="AP130" s="929"/>
      <c r="AQ130" s="914"/>
      <c r="AR130" s="455">
        <f t="shared" ref="AR130:BG130" si="130">$I130*L130</f>
        <v>0</v>
      </c>
      <c r="AS130" s="455">
        <f t="shared" si="130"/>
        <v>0</v>
      </c>
      <c r="AT130" s="455">
        <f t="shared" si="130"/>
        <v>0</v>
      </c>
      <c r="AU130" s="455">
        <f t="shared" si="130"/>
        <v>0</v>
      </c>
      <c r="AV130" s="455">
        <f t="shared" si="130"/>
        <v>0</v>
      </c>
      <c r="AW130" s="455">
        <f t="shared" si="130"/>
        <v>0</v>
      </c>
      <c r="AX130" s="455">
        <f t="shared" si="130"/>
        <v>0</v>
      </c>
      <c r="AY130" s="455">
        <f t="shared" si="130"/>
        <v>0</v>
      </c>
      <c r="AZ130" s="455">
        <f t="shared" si="130"/>
        <v>0</v>
      </c>
      <c r="BA130" s="455">
        <f t="shared" si="130"/>
        <v>0</v>
      </c>
      <c r="BB130" s="455">
        <f t="shared" si="130"/>
        <v>0</v>
      </c>
      <c r="BC130" s="455">
        <f t="shared" si="130"/>
        <v>0</v>
      </c>
      <c r="BD130" s="455">
        <f t="shared" si="130"/>
        <v>0</v>
      </c>
      <c r="BE130" s="455">
        <f t="shared" si="130"/>
        <v>0</v>
      </c>
      <c r="BF130" s="455">
        <f t="shared" si="130"/>
        <v>0</v>
      </c>
      <c r="BG130" s="455">
        <f t="shared" si="130"/>
        <v>0</v>
      </c>
      <c r="BH130" s="835" t="s">
        <v>1050</v>
      </c>
    </row>
    <row r="131" ht="12.75" customHeight="1">
      <c r="A131" s="788"/>
      <c r="B131" s="1046" t="s">
        <v>1051</v>
      </c>
      <c r="C131" s="1046" t="s">
        <v>1052</v>
      </c>
      <c r="D131" s="1047" t="s">
        <v>171</v>
      </c>
      <c r="E131" s="1048" t="s">
        <v>1017</v>
      </c>
      <c r="F131" s="1049" t="s">
        <v>1053</v>
      </c>
      <c r="G131" s="866" t="s">
        <v>232</v>
      </c>
      <c r="H131" s="866" t="s">
        <v>151</v>
      </c>
      <c r="I131" s="1050">
        <v>5.0</v>
      </c>
      <c r="J131" s="1050"/>
      <c r="K131" s="1051">
        <v>71.07</v>
      </c>
      <c r="L131" s="890"/>
      <c r="M131" s="768"/>
      <c r="N131" s="769"/>
      <c r="O131" s="892"/>
      <c r="P131" s="893"/>
      <c r="Q131" s="894"/>
      <c r="R131" s="895"/>
      <c r="S131" s="1029"/>
      <c r="T131" s="906"/>
      <c r="U131" s="897"/>
      <c r="V131" s="898"/>
      <c r="W131" s="899"/>
      <c r="X131" s="991"/>
      <c r="Y131" s="900"/>
      <c r="Z131" s="901"/>
      <c r="AA131" s="902"/>
      <c r="AB131" s="1050">
        <f t="shared" si="121"/>
        <v>0</v>
      </c>
      <c r="AC131" s="1050">
        <f t="shared" si="122"/>
        <v>0</v>
      </c>
      <c r="AD131" s="1052">
        <f t="shared" si="123"/>
        <v>0</v>
      </c>
      <c r="AE131" s="457"/>
      <c r="AF131" s="458">
        <v>1.200936</v>
      </c>
      <c r="AG131" s="458">
        <f t="shared" si="124"/>
        <v>0</v>
      </c>
      <c r="AH131" s="458"/>
      <c r="AI131" s="784"/>
      <c r="AJ131" s="784">
        <v>5.0</v>
      </c>
      <c r="AK131" s="784"/>
      <c r="AL131" s="784"/>
      <c r="AM131" s="784"/>
      <c r="AN131" s="784"/>
      <c r="AO131" s="929"/>
      <c r="AP131" s="929"/>
      <c r="AQ131" s="914"/>
      <c r="AR131" s="455">
        <f t="shared" ref="AR131:BG131" si="131">$I131*L131</f>
        <v>0</v>
      </c>
      <c r="AS131" s="455">
        <f t="shared" si="131"/>
        <v>0</v>
      </c>
      <c r="AT131" s="455">
        <f t="shared" si="131"/>
        <v>0</v>
      </c>
      <c r="AU131" s="455">
        <f t="shared" si="131"/>
        <v>0</v>
      </c>
      <c r="AV131" s="455">
        <f t="shared" si="131"/>
        <v>0</v>
      </c>
      <c r="AW131" s="455">
        <f t="shared" si="131"/>
        <v>0</v>
      </c>
      <c r="AX131" s="455">
        <f t="shared" si="131"/>
        <v>0</v>
      </c>
      <c r="AY131" s="455">
        <f t="shared" si="131"/>
        <v>0</v>
      </c>
      <c r="AZ131" s="455">
        <f t="shared" si="131"/>
        <v>0</v>
      </c>
      <c r="BA131" s="455">
        <f t="shared" si="131"/>
        <v>0</v>
      </c>
      <c r="BB131" s="455">
        <f t="shared" si="131"/>
        <v>0</v>
      </c>
      <c r="BC131" s="455">
        <f t="shared" si="131"/>
        <v>0</v>
      </c>
      <c r="BD131" s="455">
        <f t="shared" si="131"/>
        <v>0</v>
      </c>
      <c r="BE131" s="455">
        <f t="shared" si="131"/>
        <v>0</v>
      </c>
      <c r="BF131" s="455">
        <f t="shared" si="131"/>
        <v>0</v>
      </c>
      <c r="BG131" s="455">
        <f t="shared" si="131"/>
        <v>0</v>
      </c>
      <c r="BH131" s="835" t="s">
        <v>1054</v>
      </c>
    </row>
    <row r="132" ht="12.75" customHeight="1">
      <c r="A132" s="788"/>
      <c r="B132" s="1033" t="s">
        <v>1055</v>
      </c>
      <c r="C132" s="1033" t="s">
        <v>1056</v>
      </c>
      <c r="D132" s="1034" t="s">
        <v>171</v>
      </c>
      <c r="E132" s="680" t="s">
        <v>1017</v>
      </c>
      <c r="F132" s="1035" t="s">
        <v>1057</v>
      </c>
      <c r="G132" s="866" t="s">
        <v>232</v>
      </c>
      <c r="H132" s="866" t="s">
        <v>151</v>
      </c>
      <c r="I132" s="866">
        <v>5.0</v>
      </c>
      <c r="J132" s="1036"/>
      <c r="K132" s="1037">
        <v>71.07</v>
      </c>
      <c r="L132" s="890"/>
      <c r="M132" s="768"/>
      <c r="N132" s="769"/>
      <c r="O132" s="892"/>
      <c r="P132" s="893"/>
      <c r="Q132" s="894"/>
      <c r="R132" s="895"/>
      <c r="S132" s="1029"/>
      <c r="T132" s="906"/>
      <c r="U132" s="897"/>
      <c r="V132" s="898"/>
      <c r="W132" s="899"/>
      <c r="X132" s="991"/>
      <c r="Y132" s="900"/>
      <c r="Z132" s="901"/>
      <c r="AA132" s="902"/>
      <c r="AB132" s="1036">
        <f t="shared" si="121"/>
        <v>0</v>
      </c>
      <c r="AC132" s="1036">
        <f t="shared" si="122"/>
        <v>0</v>
      </c>
      <c r="AD132" s="1038">
        <f t="shared" si="123"/>
        <v>0</v>
      </c>
      <c r="AE132" s="457"/>
      <c r="AF132" s="458">
        <v>1.187088</v>
      </c>
      <c r="AG132" s="458">
        <f t="shared" si="124"/>
        <v>0</v>
      </c>
      <c r="AH132" s="458"/>
      <c r="AI132" s="784"/>
      <c r="AJ132" s="784">
        <v>5.0</v>
      </c>
      <c r="AK132" s="784"/>
      <c r="AL132" s="784"/>
      <c r="AM132" s="784"/>
      <c r="AN132" s="784"/>
      <c r="AO132" s="929"/>
      <c r="AP132" s="929"/>
      <c r="AQ132" s="914"/>
      <c r="AR132" s="455">
        <f t="shared" ref="AR132:BG132" si="132">$I132*L132</f>
        <v>0</v>
      </c>
      <c r="AS132" s="455">
        <f t="shared" si="132"/>
        <v>0</v>
      </c>
      <c r="AT132" s="455">
        <f t="shared" si="132"/>
        <v>0</v>
      </c>
      <c r="AU132" s="455">
        <f t="shared" si="132"/>
        <v>0</v>
      </c>
      <c r="AV132" s="455">
        <f t="shared" si="132"/>
        <v>0</v>
      </c>
      <c r="AW132" s="455">
        <f t="shared" si="132"/>
        <v>0</v>
      </c>
      <c r="AX132" s="455">
        <f t="shared" si="132"/>
        <v>0</v>
      </c>
      <c r="AY132" s="455">
        <f t="shared" si="132"/>
        <v>0</v>
      </c>
      <c r="AZ132" s="455">
        <f t="shared" si="132"/>
        <v>0</v>
      </c>
      <c r="BA132" s="455">
        <f t="shared" si="132"/>
        <v>0</v>
      </c>
      <c r="BB132" s="455">
        <f t="shared" si="132"/>
        <v>0</v>
      </c>
      <c r="BC132" s="455">
        <f t="shared" si="132"/>
        <v>0</v>
      </c>
      <c r="BD132" s="455">
        <f t="shared" si="132"/>
        <v>0</v>
      </c>
      <c r="BE132" s="455">
        <f t="shared" si="132"/>
        <v>0</v>
      </c>
      <c r="BF132" s="455">
        <f t="shared" si="132"/>
        <v>0</v>
      </c>
      <c r="BG132" s="455">
        <f t="shared" si="132"/>
        <v>0</v>
      </c>
      <c r="BH132" s="835" t="s">
        <v>1058</v>
      </c>
    </row>
    <row r="133" ht="12.75" customHeight="1">
      <c r="A133" s="788"/>
      <c r="B133" s="1046" t="s">
        <v>1059</v>
      </c>
      <c r="C133" s="1046" t="s">
        <v>1060</v>
      </c>
      <c r="D133" s="1047" t="s">
        <v>171</v>
      </c>
      <c r="E133" s="1048" t="s">
        <v>1017</v>
      </c>
      <c r="F133" s="1049" t="s">
        <v>1061</v>
      </c>
      <c r="G133" s="866" t="s">
        <v>232</v>
      </c>
      <c r="H133" s="866" t="s">
        <v>151</v>
      </c>
      <c r="I133" s="1050">
        <v>2.0</v>
      </c>
      <c r="J133" s="1050">
        <v>33.0</v>
      </c>
      <c r="K133" s="1051">
        <v>78.28</v>
      </c>
      <c r="L133" s="890"/>
      <c r="M133" s="768"/>
      <c r="N133" s="769"/>
      <c r="O133" s="892"/>
      <c r="P133" s="893"/>
      <c r="Q133" s="894"/>
      <c r="R133" s="895"/>
      <c r="S133" s="1029"/>
      <c r="T133" s="906"/>
      <c r="U133" s="897"/>
      <c r="V133" s="898"/>
      <c r="W133" s="899"/>
      <c r="X133" s="991"/>
      <c r="Y133" s="900"/>
      <c r="Z133" s="901"/>
      <c r="AA133" s="902"/>
      <c r="AB133" s="1050">
        <f t="shared" si="121"/>
        <v>0</v>
      </c>
      <c r="AC133" s="1050">
        <f t="shared" si="122"/>
        <v>0</v>
      </c>
      <c r="AD133" s="1052">
        <f t="shared" si="123"/>
        <v>0</v>
      </c>
      <c r="AE133" s="457"/>
      <c r="AF133" s="458">
        <v>1.2162623436367963</v>
      </c>
      <c r="AG133" s="458">
        <f t="shared" si="124"/>
        <v>0</v>
      </c>
      <c r="AH133" s="458"/>
      <c r="AI133" s="784"/>
      <c r="AJ133" s="784"/>
      <c r="AK133" s="784"/>
      <c r="AL133" s="784"/>
      <c r="AM133" s="784"/>
      <c r="AN133" s="813">
        <v>2.0</v>
      </c>
      <c r="AO133" s="929"/>
      <c r="AP133" s="929"/>
      <c r="AQ133" s="914"/>
      <c r="AR133" s="455">
        <f t="shared" ref="AR133:BG133" si="133">$I133*L133</f>
        <v>0</v>
      </c>
      <c r="AS133" s="455">
        <f t="shared" si="133"/>
        <v>0</v>
      </c>
      <c r="AT133" s="455">
        <f t="shared" si="133"/>
        <v>0</v>
      </c>
      <c r="AU133" s="455">
        <f t="shared" si="133"/>
        <v>0</v>
      </c>
      <c r="AV133" s="455">
        <f t="shared" si="133"/>
        <v>0</v>
      </c>
      <c r="AW133" s="455">
        <f t="shared" si="133"/>
        <v>0</v>
      </c>
      <c r="AX133" s="455">
        <f t="shared" si="133"/>
        <v>0</v>
      </c>
      <c r="AY133" s="455">
        <f t="shared" si="133"/>
        <v>0</v>
      </c>
      <c r="AZ133" s="455">
        <f t="shared" si="133"/>
        <v>0</v>
      </c>
      <c r="BA133" s="455">
        <f t="shared" si="133"/>
        <v>0</v>
      </c>
      <c r="BB133" s="455">
        <f t="shared" si="133"/>
        <v>0</v>
      </c>
      <c r="BC133" s="455">
        <f t="shared" si="133"/>
        <v>0</v>
      </c>
      <c r="BD133" s="455">
        <f t="shared" si="133"/>
        <v>0</v>
      </c>
      <c r="BE133" s="455">
        <f t="shared" si="133"/>
        <v>0</v>
      </c>
      <c r="BF133" s="455">
        <f t="shared" si="133"/>
        <v>0</v>
      </c>
      <c r="BG133" s="455">
        <f t="shared" si="133"/>
        <v>0</v>
      </c>
      <c r="BH133" s="835" t="s">
        <v>1062</v>
      </c>
    </row>
    <row r="134" ht="12.75" customHeight="1">
      <c r="A134" s="788"/>
      <c r="B134" s="1033" t="s">
        <v>1063</v>
      </c>
      <c r="C134" s="1033" t="s">
        <v>1064</v>
      </c>
      <c r="D134" s="1034" t="s">
        <v>171</v>
      </c>
      <c r="E134" s="680" t="s">
        <v>1017</v>
      </c>
      <c r="F134" s="1035" t="s">
        <v>1065</v>
      </c>
      <c r="G134" s="866" t="s">
        <v>232</v>
      </c>
      <c r="H134" s="866" t="s">
        <v>151</v>
      </c>
      <c r="I134" s="866">
        <v>5.0</v>
      </c>
      <c r="J134" s="1036">
        <v>27.0</v>
      </c>
      <c r="K134" s="1037">
        <v>97.85</v>
      </c>
      <c r="L134" s="890"/>
      <c r="M134" s="768"/>
      <c r="N134" s="769"/>
      <c r="O134" s="892"/>
      <c r="P134" s="893"/>
      <c r="Q134" s="894"/>
      <c r="R134" s="895"/>
      <c r="S134" s="1029"/>
      <c r="T134" s="906"/>
      <c r="U134" s="897"/>
      <c r="V134" s="898"/>
      <c r="W134" s="899"/>
      <c r="X134" s="991"/>
      <c r="Y134" s="900"/>
      <c r="Z134" s="901"/>
      <c r="AA134" s="902"/>
      <c r="AB134" s="1036">
        <f t="shared" si="121"/>
        <v>0</v>
      </c>
      <c r="AC134" s="1036">
        <f t="shared" si="122"/>
        <v>0</v>
      </c>
      <c r="AD134" s="1038">
        <f t="shared" si="123"/>
        <v>0</v>
      </c>
      <c r="AE134" s="457"/>
      <c r="AF134" s="458">
        <v>1.2494331348268906</v>
      </c>
      <c r="AG134" s="458">
        <f t="shared" si="124"/>
        <v>0</v>
      </c>
      <c r="AH134" s="458"/>
      <c r="AI134" s="784"/>
      <c r="AJ134" s="784">
        <v>5.0</v>
      </c>
      <c r="AK134" s="784"/>
      <c r="AL134" s="784"/>
      <c r="AM134" s="784"/>
      <c r="AN134" s="784"/>
      <c r="AO134" s="929"/>
      <c r="AP134" s="929"/>
      <c r="AQ134" s="914"/>
      <c r="AR134" s="455">
        <f t="shared" ref="AR134:BG134" si="134">$I134*L134</f>
        <v>0</v>
      </c>
      <c r="AS134" s="455">
        <f t="shared" si="134"/>
        <v>0</v>
      </c>
      <c r="AT134" s="455">
        <f t="shared" si="134"/>
        <v>0</v>
      </c>
      <c r="AU134" s="455">
        <f t="shared" si="134"/>
        <v>0</v>
      </c>
      <c r="AV134" s="455">
        <f t="shared" si="134"/>
        <v>0</v>
      </c>
      <c r="AW134" s="455">
        <f t="shared" si="134"/>
        <v>0</v>
      </c>
      <c r="AX134" s="455">
        <f t="shared" si="134"/>
        <v>0</v>
      </c>
      <c r="AY134" s="455">
        <f t="shared" si="134"/>
        <v>0</v>
      </c>
      <c r="AZ134" s="455">
        <f t="shared" si="134"/>
        <v>0</v>
      </c>
      <c r="BA134" s="455">
        <f t="shared" si="134"/>
        <v>0</v>
      </c>
      <c r="BB134" s="455">
        <f t="shared" si="134"/>
        <v>0</v>
      </c>
      <c r="BC134" s="455">
        <f t="shared" si="134"/>
        <v>0</v>
      </c>
      <c r="BD134" s="455">
        <f t="shared" si="134"/>
        <v>0</v>
      </c>
      <c r="BE134" s="455">
        <f t="shared" si="134"/>
        <v>0</v>
      </c>
      <c r="BF134" s="455">
        <f t="shared" si="134"/>
        <v>0</v>
      </c>
      <c r="BG134" s="455">
        <f t="shared" si="134"/>
        <v>0</v>
      </c>
      <c r="BH134" s="835" t="s">
        <v>1066</v>
      </c>
    </row>
    <row r="135" ht="12.75" customHeight="1">
      <c r="A135" s="788"/>
      <c r="B135" s="1046" t="s">
        <v>1067</v>
      </c>
      <c r="C135" s="1046" t="s">
        <v>1068</v>
      </c>
      <c r="D135" s="1047" t="s">
        <v>171</v>
      </c>
      <c r="E135" s="1048" t="s">
        <v>1017</v>
      </c>
      <c r="F135" s="1049" t="s">
        <v>1069</v>
      </c>
      <c r="G135" s="866" t="s">
        <v>232</v>
      </c>
      <c r="H135" s="866" t="s">
        <v>151</v>
      </c>
      <c r="I135" s="1050">
        <v>3.0</v>
      </c>
      <c r="J135" s="1050"/>
      <c r="K135" s="1051">
        <v>154.5</v>
      </c>
      <c r="L135" s="890"/>
      <c r="M135" s="768"/>
      <c r="N135" s="769"/>
      <c r="O135" s="892"/>
      <c r="P135" s="893"/>
      <c r="Q135" s="894"/>
      <c r="R135" s="895"/>
      <c r="S135" s="1029"/>
      <c r="T135" s="906"/>
      <c r="U135" s="897"/>
      <c r="V135" s="898"/>
      <c r="W135" s="899"/>
      <c r="X135" s="991"/>
      <c r="Y135" s="900"/>
      <c r="Z135" s="901"/>
      <c r="AA135" s="902"/>
      <c r="AB135" s="1050">
        <f t="shared" si="121"/>
        <v>0</v>
      </c>
      <c r="AC135" s="1050">
        <f t="shared" si="122"/>
        <v>0</v>
      </c>
      <c r="AD135" s="1052">
        <f t="shared" si="123"/>
        <v>0</v>
      </c>
      <c r="AE135" s="457"/>
      <c r="AF135" s="458">
        <v>2.73</v>
      </c>
      <c r="AG135" s="458">
        <f t="shared" si="124"/>
        <v>0</v>
      </c>
      <c r="AH135" s="458"/>
      <c r="AI135" s="784"/>
      <c r="AJ135" s="784" t="s">
        <v>1070</v>
      </c>
      <c r="AK135" s="784" t="s">
        <v>1070</v>
      </c>
      <c r="AL135" s="784" t="s">
        <v>1070</v>
      </c>
      <c r="AM135" s="784" t="s">
        <v>1070</v>
      </c>
      <c r="AN135" s="784" t="s">
        <v>1070</v>
      </c>
      <c r="AO135" s="929" t="s">
        <v>1070</v>
      </c>
      <c r="AP135" s="1053">
        <v>2.0</v>
      </c>
      <c r="AQ135" s="914"/>
      <c r="AR135" s="455">
        <f t="shared" ref="AR135:BG135" si="135">$I135*L135</f>
        <v>0</v>
      </c>
      <c r="AS135" s="455">
        <f t="shared" si="135"/>
        <v>0</v>
      </c>
      <c r="AT135" s="455">
        <f t="shared" si="135"/>
        <v>0</v>
      </c>
      <c r="AU135" s="455">
        <f t="shared" si="135"/>
        <v>0</v>
      </c>
      <c r="AV135" s="455">
        <f t="shared" si="135"/>
        <v>0</v>
      </c>
      <c r="AW135" s="455">
        <f t="shared" si="135"/>
        <v>0</v>
      </c>
      <c r="AX135" s="455">
        <f t="shared" si="135"/>
        <v>0</v>
      </c>
      <c r="AY135" s="455">
        <f t="shared" si="135"/>
        <v>0</v>
      </c>
      <c r="AZ135" s="455">
        <f t="shared" si="135"/>
        <v>0</v>
      </c>
      <c r="BA135" s="455">
        <f t="shared" si="135"/>
        <v>0</v>
      </c>
      <c r="BB135" s="455">
        <f t="shared" si="135"/>
        <v>0</v>
      </c>
      <c r="BC135" s="455">
        <f t="shared" si="135"/>
        <v>0</v>
      </c>
      <c r="BD135" s="455">
        <f t="shared" si="135"/>
        <v>0</v>
      </c>
      <c r="BE135" s="455">
        <f t="shared" si="135"/>
        <v>0</v>
      </c>
      <c r="BF135" s="455">
        <f t="shared" si="135"/>
        <v>0</v>
      </c>
      <c r="BG135" s="455">
        <f t="shared" si="135"/>
        <v>0</v>
      </c>
      <c r="BH135" s="835" t="s">
        <v>1071</v>
      </c>
    </row>
    <row r="136" ht="12.75" customHeight="1">
      <c r="A136" s="788"/>
      <c r="B136" s="1033" t="s">
        <v>1072</v>
      </c>
      <c r="C136" s="1033" t="s">
        <v>1073</v>
      </c>
      <c r="D136" s="1034" t="s">
        <v>171</v>
      </c>
      <c r="E136" s="680" t="s">
        <v>1017</v>
      </c>
      <c r="F136" s="1035" t="s">
        <v>1074</v>
      </c>
      <c r="G136" s="866" t="s">
        <v>232</v>
      </c>
      <c r="H136" s="866" t="s">
        <v>151</v>
      </c>
      <c r="I136" s="866">
        <v>2.0</v>
      </c>
      <c r="J136" s="1036">
        <v>25.0</v>
      </c>
      <c r="K136" s="1037">
        <v>48.41</v>
      </c>
      <c r="L136" s="890"/>
      <c r="M136" s="768"/>
      <c r="N136" s="769"/>
      <c r="O136" s="892"/>
      <c r="P136" s="893"/>
      <c r="Q136" s="894"/>
      <c r="R136" s="895"/>
      <c r="S136" s="1029"/>
      <c r="T136" s="906"/>
      <c r="U136" s="897"/>
      <c r="V136" s="898"/>
      <c r="W136" s="899"/>
      <c r="X136" s="991"/>
      <c r="Y136" s="900"/>
      <c r="Z136" s="901"/>
      <c r="AA136" s="902"/>
      <c r="AB136" s="1036">
        <f t="shared" si="121"/>
        <v>0</v>
      </c>
      <c r="AC136" s="1036">
        <f t="shared" si="122"/>
        <v>0</v>
      </c>
      <c r="AD136" s="1038">
        <f t="shared" si="123"/>
        <v>0</v>
      </c>
      <c r="AE136" s="457"/>
      <c r="AF136" s="458">
        <v>0.6634158238018889</v>
      </c>
      <c r="AG136" s="458">
        <f t="shared" si="124"/>
        <v>0</v>
      </c>
      <c r="AH136" s="458"/>
      <c r="AI136" s="784"/>
      <c r="AJ136" s="784"/>
      <c r="AK136" s="784"/>
      <c r="AL136" s="813">
        <v>2.0</v>
      </c>
      <c r="AM136" s="784"/>
      <c r="AN136" s="784"/>
      <c r="AO136" s="929"/>
      <c r="AP136" s="1053">
        <v>2.0</v>
      </c>
      <c r="AQ136" s="914"/>
      <c r="AR136" s="455">
        <f t="shared" ref="AR136:BG136" si="136">$I136*L136</f>
        <v>0</v>
      </c>
      <c r="AS136" s="455">
        <f t="shared" si="136"/>
        <v>0</v>
      </c>
      <c r="AT136" s="455">
        <f t="shared" si="136"/>
        <v>0</v>
      </c>
      <c r="AU136" s="455">
        <f t="shared" si="136"/>
        <v>0</v>
      </c>
      <c r="AV136" s="455">
        <f t="shared" si="136"/>
        <v>0</v>
      </c>
      <c r="AW136" s="455">
        <f t="shared" si="136"/>
        <v>0</v>
      </c>
      <c r="AX136" s="455">
        <f t="shared" si="136"/>
        <v>0</v>
      </c>
      <c r="AY136" s="455">
        <f t="shared" si="136"/>
        <v>0</v>
      </c>
      <c r="AZ136" s="455">
        <f t="shared" si="136"/>
        <v>0</v>
      </c>
      <c r="BA136" s="455">
        <f t="shared" si="136"/>
        <v>0</v>
      </c>
      <c r="BB136" s="455">
        <f t="shared" si="136"/>
        <v>0</v>
      </c>
      <c r="BC136" s="455">
        <f t="shared" si="136"/>
        <v>0</v>
      </c>
      <c r="BD136" s="455">
        <f t="shared" si="136"/>
        <v>0</v>
      </c>
      <c r="BE136" s="455">
        <f t="shared" si="136"/>
        <v>0</v>
      </c>
      <c r="BF136" s="455">
        <f t="shared" si="136"/>
        <v>0</v>
      </c>
      <c r="BG136" s="455">
        <f t="shared" si="136"/>
        <v>0</v>
      </c>
      <c r="BH136" s="835" t="s">
        <v>1075</v>
      </c>
    </row>
    <row r="137" ht="12.75" customHeight="1">
      <c r="A137" s="788"/>
      <c r="B137" s="1046" t="s">
        <v>1076</v>
      </c>
      <c r="C137" s="1046" t="s">
        <v>1077</v>
      </c>
      <c r="D137" s="1047" t="s">
        <v>171</v>
      </c>
      <c r="E137" s="1048" t="s">
        <v>1017</v>
      </c>
      <c r="F137" s="1049" t="s">
        <v>1078</v>
      </c>
      <c r="G137" s="866" t="s">
        <v>232</v>
      </c>
      <c r="H137" s="866" t="s">
        <v>151</v>
      </c>
      <c r="I137" s="1050">
        <v>2.0</v>
      </c>
      <c r="J137" s="1050">
        <v>22.0</v>
      </c>
      <c r="K137" s="1051">
        <v>45.32</v>
      </c>
      <c r="L137" s="890"/>
      <c r="M137" s="768"/>
      <c r="N137" s="769"/>
      <c r="O137" s="892"/>
      <c r="P137" s="893"/>
      <c r="Q137" s="894"/>
      <c r="R137" s="895"/>
      <c r="S137" s="1029"/>
      <c r="T137" s="906"/>
      <c r="U137" s="897"/>
      <c r="V137" s="898"/>
      <c r="W137" s="899"/>
      <c r="X137" s="991"/>
      <c r="Y137" s="900"/>
      <c r="Z137" s="901"/>
      <c r="AA137" s="902"/>
      <c r="AB137" s="1050">
        <f t="shared" si="121"/>
        <v>0</v>
      </c>
      <c r="AC137" s="1050">
        <f t="shared" si="122"/>
        <v>0</v>
      </c>
      <c r="AD137" s="1052">
        <f t="shared" si="123"/>
        <v>0</v>
      </c>
      <c r="AE137" s="457"/>
      <c r="AF137" s="458">
        <v>0.6081311718183982</v>
      </c>
      <c r="AG137" s="458">
        <f t="shared" si="124"/>
        <v>0</v>
      </c>
      <c r="AH137" s="458"/>
      <c r="AI137" s="784"/>
      <c r="AJ137" s="813"/>
      <c r="AK137" s="784"/>
      <c r="AL137" s="813">
        <v>2.0</v>
      </c>
      <c r="AM137" s="813"/>
      <c r="AN137" s="784"/>
      <c r="AO137" s="929"/>
      <c r="AP137" s="1053">
        <v>2.0</v>
      </c>
      <c r="AQ137" s="914"/>
      <c r="AR137" s="455">
        <f t="shared" ref="AR137:BG137" si="137">$I137*L137</f>
        <v>0</v>
      </c>
      <c r="AS137" s="455">
        <f t="shared" si="137"/>
        <v>0</v>
      </c>
      <c r="AT137" s="455">
        <f t="shared" si="137"/>
        <v>0</v>
      </c>
      <c r="AU137" s="455">
        <f t="shared" si="137"/>
        <v>0</v>
      </c>
      <c r="AV137" s="455">
        <f t="shared" si="137"/>
        <v>0</v>
      </c>
      <c r="AW137" s="455">
        <f t="shared" si="137"/>
        <v>0</v>
      </c>
      <c r="AX137" s="455">
        <f t="shared" si="137"/>
        <v>0</v>
      </c>
      <c r="AY137" s="455">
        <f t="shared" si="137"/>
        <v>0</v>
      </c>
      <c r="AZ137" s="455">
        <f t="shared" si="137"/>
        <v>0</v>
      </c>
      <c r="BA137" s="455">
        <f t="shared" si="137"/>
        <v>0</v>
      </c>
      <c r="BB137" s="455">
        <f t="shared" si="137"/>
        <v>0</v>
      </c>
      <c r="BC137" s="455">
        <f t="shared" si="137"/>
        <v>0</v>
      </c>
      <c r="BD137" s="455">
        <f t="shared" si="137"/>
        <v>0</v>
      </c>
      <c r="BE137" s="455">
        <f t="shared" si="137"/>
        <v>0</v>
      </c>
      <c r="BF137" s="455">
        <f t="shared" si="137"/>
        <v>0</v>
      </c>
      <c r="BG137" s="455">
        <f t="shared" si="137"/>
        <v>0</v>
      </c>
      <c r="BH137" s="835" t="s">
        <v>1079</v>
      </c>
    </row>
    <row r="138" ht="12.75" customHeight="1">
      <c r="A138" s="788"/>
      <c r="B138" s="1033" t="s">
        <v>1080</v>
      </c>
      <c r="C138" s="1033" t="s">
        <v>1081</v>
      </c>
      <c r="D138" s="1034" t="s">
        <v>171</v>
      </c>
      <c r="E138" s="680" t="s">
        <v>1017</v>
      </c>
      <c r="F138" s="1035" t="s">
        <v>1082</v>
      </c>
      <c r="G138" s="866" t="s">
        <v>802</v>
      </c>
      <c r="H138" s="866" t="s">
        <v>151</v>
      </c>
      <c r="I138" s="866">
        <v>10.0</v>
      </c>
      <c r="J138" s="1036"/>
      <c r="K138" s="1037">
        <v>87.55</v>
      </c>
      <c r="L138" s="890"/>
      <c r="M138" s="768"/>
      <c r="N138" s="769"/>
      <c r="O138" s="892"/>
      <c r="P138" s="893"/>
      <c r="Q138" s="894"/>
      <c r="R138" s="895"/>
      <c r="S138" s="1029"/>
      <c r="T138" s="906"/>
      <c r="U138" s="897"/>
      <c r="V138" s="898"/>
      <c r="W138" s="899"/>
      <c r="X138" s="991"/>
      <c r="Y138" s="900"/>
      <c r="Z138" s="901"/>
      <c r="AA138" s="902"/>
      <c r="AB138" s="1036">
        <f t="shared" si="121"/>
        <v>0</v>
      </c>
      <c r="AC138" s="1036">
        <f t="shared" si="122"/>
        <v>0</v>
      </c>
      <c r="AD138" s="1038">
        <f t="shared" si="123"/>
        <v>0</v>
      </c>
      <c r="AE138" s="457"/>
      <c r="AF138" s="458">
        <v>0.9318479999999998</v>
      </c>
      <c r="AG138" s="458">
        <f t="shared" si="124"/>
        <v>0</v>
      </c>
      <c r="AH138" s="458"/>
      <c r="AI138" s="784"/>
      <c r="AJ138" s="784" t="s">
        <v>1083</v>
      </c>
      <c r="AK138" s="784" t="s">
        <v>1083</v>
      </c>
      <c r="AL138" s="784" t="s">
        <v>1083</v>
      </c>
      <c r="AM138" s="784" t="s">
        <v>1083</v>
      </c>
      <c r="AN138" s="784" t="s">
        <v>1083</v>
      </c>
      <c r="AO138" s="929" t="s">
        <v>1083</v>
      </c>
      <c r="AP138" s="929" t="s">
        <v>1083</v>
      </c>
      <c r="AQ138" s="914"/>
      <c r="AR138" s="455">
        <f t="shared" ref="AR138:BG138" si="138">$I138*L138</f>
        <v>0</v>
      </c>
      <c r="AS138" s="455">
        <f t="shared" si="138"/>
        <v>0</v>
      </c>
      <c r="AT138" s="455">
        <f t="shared" si="138"/>
        <v>0</v>
      </c>
      <c r="AU138" s="455">
        <f t="shared" si="138"/>
        <v>0</v>
      </c>
      <c r="AV138" s="455">
        <f t="shared" si="138"/>
        <v>0</v>
      </c>
      <c r="AW138" s="455">
        <f t="shared" si="138"/>
        <v>0</v>
      </c>
      <c r="AX138" s="455">
        <f t="shared" si="138"/>
        <v>0</v>
      </c>
      <c r="AY138" s="455">
        <f t="shared" si="138"/>
        <v>0</v>
      </c>
      <c r="AZ138" s="455">
        <f t="shared" si="138"/>
        <v>0</v>
      </c>
      <c r="BA138" s="455">
        <f t="shared" si="138"/>
        <v>0</v>
      </c>
      <c r="BB138" s="455">
        <f t="shared" si="138"/>
        <v>0</v>
      </c>
      <c r="BC138" s="455">
        <f t="shared" si="138"/>
        <v>0</v>
      </c>
      <c r="BD138" s="455">
        <f t="shared" si="138"/>
        <v>0</v>
      </c>
      <c r="BE138" s="455">
        <f t="shared" si="138"/>
        <v>0</v>
      </c>
      <c r="BF138" s="455">
        <f t="shared" si="138"/>
        <v>0</v>
      </c>
      <c r="BG138" s="455">
        <f t="shared" si="138"/>
        <v>0</v>
      </c>
      <c r="BH138" s="835" t="s">
        <v>1084</v>
      </c>
    </row>
    <row r="139" ht="12.75" customHeight="1">
      <c r="A139" s="788"/>
      <c r="B139" s="1046" t="s">
        <v>1085</v>
      </c>
      <c r="C139" s="1046" t="s">
        <v>1086</v>
      </c>
      <c r="D139" s="1047" t="s">
        <v>171</v>
      </c>
      <c r="E139" s="1048" t="s">
        <v>1017</v>
      </c>
      <c r="F139" s="1049" t="s">
        <v>1087</v>
      </c>
      <c r="G139" s="866" t="s">
        <v>805</v>
      </c>
      <c r="H139" s="866" t="s">
        <v>151</v>
      </c>
      <c r="I139" s="1050">
        <v>10.0</v>
      </c>
      <c r="J139" s="1050"/>
      <c r="K139" s="1051">
        <v>84.46</v>
      </c>
      <c r="L139" s="890"/>
      <c r="M139" s="768"/>
      <c r="N139" s="769"/>
      <c r="O139" s="892"/>
      <c r="P139" s="893"/>
      <c r="Q139" s="894"/>
      <c r="R139" s="895"/>
      <c r="S139" s="1029"/>
      <c r="T139" s="906"/>
      <c r="U139" s="897"/>
      <c r="V139" s="898"/>
      <c r="W139" s="899"/>
      <c r="X139" s="991"/>
      <c r="Y139" s="900"/>
      <c r="Z139" s="901"/>
      <c r="AA139" s="902"/>
      <c r="AB139" s="1050">
        <f t="shared" si="121"/>
        <v>0</v>
      </c>
      <c r="AC139" s="1050">
        <f t="shared" si="122"/>
        <v>0</v>
      </c>
      <c r="AD139" s="1052">
        <f t="shared" si="123"/>
        <v>0</v>
      </c>
      <c r="AE139" s="457"/>
      <c r="AF139" s="458">
        <v>1.210944</v>
      </c>
      <c r="AG139" s="458">
        <f t="shared" si="124"/>
        <v>0</v>
      </c>
      <c r="AH139" s="458"/>
      <c r="AI139" s="784"/>
      <c r="AJ139" s="784">
        <v>10.0</v>
      </c>
      <c r="AK139" s="784"/>
      <c r="AL139" s="784"/>
      <c r="AM139" s="784"/>
      <c r="AN139" s="784"/>
      <c r="AO139" s="929"/>
      <c r="AP139" s="929"/>
      <c r="AQ139" s="914"/>
      <c r="AR139" s="455">
        <f t="shared" ref="AR139:BG139" si="139">$I139*L139</f>
        <v>0</v>
      </c>
      <c r="AS139" s="455">
        <f t="shared" si="139"/>
        <v>0</v>
      </c>
      <c r="AT139" s="455">
        <f t="shared" si="139"/>
        <v>0</v>
      </c>
      <c r="AU139" s="455">
        <f t="shared" si="139"/>
        <v>0</v>
      </c>
      <c r="AV139" s="455">
        <f t="shared" si="139"/>
        <v>0</v>
      </c>
      <c r="AW139" s="455">
        <f t="shared" si="139"/>
        <v>0</v>
      </c>
      <c r="AX139" s="455">
        <f t="shared" si="139"/>
        <v>0</v>
      </c>
      <c r="AY139" s="455">
        <f t="shared" si="139"/>
        <v>0</v>
      </c>
      <c r="AZ139" s="455">
        <f t="shared" si="139"/>
        <v>0</v>
      </c>
      <c r="BA139" s="455">
        <f t="shared" si="139"/>
        <v>0</v>
      </c>
      <c r="BB139" s="455">
        <f t="shared" si="139"/>
        <v>0</v>
      </c>
      <c r="BC139" s="455">
        <f t="shared" si="139"/>
        <v>0</v>
      </c>
      <c r="BD139" s="455">
        <f t="shared" si="139"/>
        <v>0</v>
      </c>
      <c r="BE139" s="455">
        <f t="shared" si="139"/>
        <v>0</v>
      </c>
      <c r="BF139" s="455">
        <f t="shared" si="139"/>
        <v>0</v>
      </c>
      <c r="BG139" s="455">
        <f t="shared" si="139"/>
        <v>0</v>
      </c>
      <c r="BH139" s="835" t="s">
        <v>1088</v>
      </c>
    </row>
    <row r="140" ht="12.75" customHeight="1">
      <c r="A140" s="788"/>
      <c r="B140" s="1033" t="s">
        <v>1089</v>
      </c>
      <c r="C140" s="1033" t="s">
        <v>1090</v>
      </c>
      <c r="D140" s="1034" t="s">
        <v>171</v>
      </c>
      <c r="E140" s="680" t="s">
        <v>1017</v>
      </c>
      <c r="F140" s="1035" t="s">
        <v>1091</v>
      </c>
      <c r="G140" s="866" t="s">
        <v>802</v>
      </c>
      <c r="H140" s="866" t="s">
        <v>151</v>
      </c>
      <c r="I140" s="866">
        <v>5.0</v>
      </c>
      <c r="J140" s="1036">
        <v>18.0</v>
      </c>
      <c r="K140" s="1037">
        <v>66.95</v>
      </c>
      <c r="L140" s="890"/>
      <c r="M140" s="768"/>
      <c r="N140" s="769"/>
      <c r="O140" s="892"/>
      <c r="P140" s="893"/>
      <c r="Q140" s="894"/>
      <c r="R140" s="895"/>
      <c r="S140" s="1029"/>
      <c r="T140" s="906"/>
      <c r="U140" s="897"/>
      <c r="V140" s="898"/>
      <c r="W140" s="899"/>
      <c r="X140" s="991"/>
      <c r="Y140" s="900"/>
      <c r="Z140" s="901"/>
      <c r="AA140" s="902"/>
      <c r="AB140" s="1036">
        <f t="shared" si="121"/>
        <v>0</v>
      </c>
      <c r="AC140" s="1036">
        <f t="shared" si="122"/>
        <v>0</v>
      </c>
      <c r="AD140" s="1038">
        <f t="shared" si="123"/>
        <v>0</v>
      </c>
      <c r="AE140" s="457"/>
      <c r="AF140" s="458">
        <v>0.8845544317358519</v>
      </c>
      <c r="AG140" s="458">
        <f t="shared" si="124"/>
        <v>0</v>
      </c>
      <c r="AH140" s="458"/>
      <c r="AI140" s="784"/>
      <c r="AJ140" s="784">
        <v>5.0</v>
      </c>
      <c r="AK140" s="784"/>
      <c r="AL140" s="784"/>
      <c r="AM140" s="784"/>
      <c r="AN140" s="784"/>
      <c r="AO140" s="929"/>
      <c r="AP140" s="929"/>
      <c r="AQ140" s="914"/>
      <c r="AR140" s="455">
        <f t="shared" ref="AR140:BG140" si="140">$I140*L140</f>
        <v>0</v>
      </c>
      <c r="AS140" s="455">
        <f t="shared" si="140"/>
        <v>0</v>
      </c>
      <c r="AT140" s="455">
        <f t="shared" si="140"/>
        <v>0</v>
      </c>
      <c r="AU140" s="455">
        <f t="shared" si="140"/>
        <v>0</v>
      </c>
      <c r="AV140" s="455">
        <f t="shared" si="140"/>
        <v>0</v>
      </c>
      <c r="AW140" s="455">
        <f t="shared" si="140"/>
        <v>0</v>
      </c>
      <c r="AX140" s="455">
        <f t="shared" si="140"/>
        <v>0</v>
      </c>
      <c r="AY140" s="455">
        <f t="shared" si="140"/>
        <v>0</v>
      </c>
      <c r="AZ140" s="455">
        <f t="shared" si="140"/>
        <v>0</v>
      </c>
      <c r="BA140" s="455">
        <f t="shared" si="140"/>
        <v>0</v>
      </c>
      <c r="BB140" s="455">
        <f t="shared" si="140"/>
        <v>0</v>
      </c>
      <c r="BC140" s="455">
        <f t="shared" si="140"/>
        <v>0</v>
      </c>
      <c r="BD140" s="455">
        <f t="shared" si="140"/>
        <v>0</v>
      </c>
      <c r="BE140" s="455">
        <f t="shared" si="140"/>
        <v>0</v>
      </c>
      <c r="BF140" s="455">
        <f t="shared" si="140"/>
        <v>0</v>
      </c>
      <c r="BG140" s="455">
        <f t="shared" si="140"/>
        <v>0</v>
      </c>
      <c r="BH140" s="835" t="s">
        <v>1092</v>
      </c>
    </row>
    <row r="141" ht="12.75" customHeight="1">
      <c r="A141" s="788"/>
      <c r="B141" s="1046" t="s">
        <v>1093</v>
      </c>
      <c r="C141" s="1046" t="s">
        <v>1094</v>
      </c>
      <c r="D141" s="1047" t="s">
        <v>171</v>
      </c>
      <c r="E141" s="1048" t="s">
        <v>1017</v>
      </c>
      <c r="F141" s="1049" t="s">
        <v>1095</v>
      </c>
      <c r="G141" s="866" t="s">
        <v>802</v>
      </c>
      <c r="H141" s="866" t="s">
        <v>151</v>
      </c>
      <c r="I141" s="1050">
        <v>6.0</v>
      </c>
      <c r="J141" s="1050">
        <v>17.0</v>
      </c>
      <c r="K141" s="1051">
        <v>66.95</v>
      </c>
      <c r="L141" s="890"/>
      <c r="M141" s="768"/>
      <c r="N141" s="769"/>
      <c r="O141" s="892"/>
      <c r="P141" s="893"/>
      <c r="Q141" s="894"/>
      <c r="R141" s="895"/>
      <c r="S141" s="1029"/>
      <c r="T141" s="906"/>
      <c r="U141" s="897"/>
      <c r="V141" s="898"/>
      <c r="W141" s="899"/>
      <c r="X141" s="991"/>
      <c r="Y141" s="900"/>
      <c r="Z141" s="901"/>
      <c r="AA141" s="902"/>
      <c r="AB141" s="1050">
        <f t="shared" si="121"/>
        <v>0</v>
      </c>
      <c r="AC141" s="1050">
        <f t="shared" si="122"/>
        <v>0</v>
      </c>
      <c r="AD141" s="1052">
        <f t="shared" si="123"/>
        <v>0</v>
      </c>
      <c r="AE141" s="457"/>
      <c r="AF141" s="458">
        <v>0.8292697797523612</v>
      </c>
      <c r="AG141" s="458">
        <f t="shared" si="124"/>
        <v>0</v>
      </c>
      <c r="AH141" s="458"/>
      <c r="AI141" s="784"/>
      <c r="AJ141" s="784">
        <v>5.0</v>
      </c>
      <c r="AK141" s="784">
        <v>1.0</v>
      </c>
      <c r="AL141" s="784"/>
      <c r="AM141" s="784"/>
      <c r="AN141" s="784"/>
      <c r="AO141" s="929"/>
      <c r="AP141" s="929"/>
      <c r="AQ141" s="914"/>
      <c r="AR141" s="455">
        <f t="shared" ref="AR141:BG141" si="141">$I141*L141</f>
        <v>0</v>
      </c>
      <c r="AS141" s="455">
        <f t="shared" si="141"/>
        <v>0</v>
      </c>
      <c r="AT141" s="455">
        <f t="shared" si="141"/>
        <v>0</v>
      </c>
      <c r="AU141" s="455">
        <f t="shared" si="141"/>
        <v>0</v>
      </c>
      <c r="AV141" s="455">
        <f t="shared" si="141"/>
        <v>0</v>
      </c>
      <c r="AW141" s="455">
        <f t="shared" si="141"/>
        <v>0</v>
      </c>
      <c r="AX141" s="455">
        <f t="shared" si="141"/>
        <v>0</v>
      </c>
      <c r="AY141" s="455">
        <f t="shared" si="141"/>
        <v>0</v>
      </c>
      <c r="AZ141" s="455">
        <f t="shared" si="141"/>
        <v>0</v>
      </c>
      <c r="BA141" s="455">
        <f t="shared" si="141"/>
        <v>0</v>
      </c>
      <c r="BB141" s="455">
        <f t="shared" si="141"/>
        <v>0</v>
      </c>
      <c r="BC141" s="455">
        <f t="shared" si="141"/>
        <v>0</v>
      </c>
      <c r="BD141" s="455">
        <f t="shared" si="141"/>
        <v>0</v>
      </c>
      <c r="BE141" s="455">
        <f t="shared" si="141"/>
        <v>0</v>
      </c>
      <c r="BF141" s="455">
        <f t="shared" si="141"/>
        <v>0</v>
      </c>
      <c r="BG141" s="455">
        <f t="shared" si="141"/>
        <v>0</v>
      </c>
      <c r="BH141" s="835" t="s">
        <v>1096</v>
      </c>
    </row>
    <row r="142" ht="12.75" customHeight="1">
      <c r="A142" s="788"/>
      <c r="B142" s="1033" t="s">
        <v>1097</v>
      </c>
      <c r="C142" s="1033" t="s">
        <v>1098</v>
      </c>
      <c r="D142" s="1034" t="s">
        <v>171</v>
      </c>
      <c r="E142" s="680" t="s">
        <v>1017</v>
      </c>
      <c r="F142" s="1035" t="s">
        <v>1099</v>
      </c>
      <c r="G142" s="866" t="s">
        <v>802</v>
      </c>
      <c r="H142" s="866" t="s">
        <v>151</v>
      </c>
      <c r="I142" s="866">
        <v>5.0</v>
      </c>
      <c r="J142" s="1036">
        <v>16.0</v>
      </c>
      <c r="K142" s="1037">
        <v>58.71</v>
      </c>
      <c r="L142" s="890"/>
      <c r="M142" s="768"/>
      <c r="N142" s="769"/>
      <c r="O142" s="892"/>
      <c r="P142" s="893"/>
      <c r="Q142" s="894"/>
      <c r="R142" s="895"/>
      <c r="S142" s="1029"/>
      <c r="T142" s="906"/>
      <c r="U142" s="897"/>
      <c r="V142" s="898"/>
      <c r="W142" s="899"/>
      <c r="X142" s="991"/>
      <c r="Y142" s="900"/>
      <c r="Z142" s="901"/>
      <c r="AA142" s="902"/>
      <c r="AB142" s="1036">
        <f t="shared" si="121"/>
        <v>0</v>
      </c>
      <c r="AC142" s="1036">
        <f t="shared" si="122"/>
        <v>0</v>
      </c>
      <c r="AD142" s="1038">
        <f t="shared" si="123"/>
        <v>0</v>
      </c>
      <c r="AE142" s="457"/>
      <c r="AF142" s="458">
        <v>0.7187004757853798</v>
      </c>
      <c r="AG142" s="458">
        <f t="shared" si="124"/>
        <v>0</v>
      </c>
      <c r="AH142" s="458"/>
      <c r="AI142" s="784"/>
      <c r="AJ142" s="784">
        <v>5.0</v>
      </c>
      <c r="AK142" s="784"/>
      <c r="AL142" s="784"/>
      <c r="AM142" s="784"/>
      <c r="AN142" s="784"/>
      <c r="AO142" s="929"/>
      <c r="AP142" s="929"/>
      <c r="AQ142" s="914"/>
      <c r="AR142" s="455">
        <f t="shared" ref="AR142:BG142" si="142">$I142*L142</f>
        <v>0</v>
      </c>
      <c r="AS142" s="455">
        <f t="shared" si="142"/>
        <v>0</v>
      </c>
      <c r="AT142" s="455">
        <f t="shared" si="142"/>
        <v>0</v>
      </c>
      <c r="AU142" s="455">
        <f t="shared" si="142"/>
        <v>0</v>
      </c>
      <c r="AV142" s="455">
        <f t="shared" si="142"/>
        <v>0</v>
      </c>
      <c r="AW142" s="455">
        <f t="shared" si="142"/>
        <v>0</v>
      </c>
      <c r="AX142" s="455">
        <f t="shared" si="142"/>
        <v>0</v>
      </c>
      <c r="AY142" s="455">
        <f t="shared" si="142"/>
        <v>0</v>
      </c>
      <c r="AZ142" s="455">
        <f t="shared" si="142"/>
        <v>0</v>
      </c>
      <c r="BA142" s="455">
        <f t="shared" si="142"/>
        <v>0</v>
      </c>
      <c r="BB142" s="455">
        <f t="shared" si="142"/>
        <v>0</v>
      </c>
      <c r="BC142" s="455">
        <f t="shared" si="142"/>
        <v>0</v>
      </c>
      <c r="BD142" s="455">
        <f t="shared" si="142"/>
        <v>0</v>
      </c>
      <c r="BE142" s="455">
        <f t="shared" si="142"/>
        <v>0</v>
      </c>
      <c r="BF142" s="455">
        <f t="shared" si="142"/>
        <v>0</v>
      </c>
      <c r="BG142" s="455">
        <f t="shared" si="142"/>
        <v>0</v>
      </c>
      <c r="BH142" s="835" t="s">
        <v>1100</v>
      </c>
    </row>
    <row r="143" ht="12.75" customHeight="1">
      <c r="A143" s="788"/>
      <c r="B143" s="1046" t="s">
        <v>1101</v>
      </c>
      <c r="C143" s="1046" t="s">
        <v>1102</v>
      </c>
      <c r="D143" s="1047" t="s">
        <v>171</v>
      </c>
      <c r="E143" s="1048" t="s">
        <v>1017</v>
      </c>
      <c r="F143" s="1049" t="s">
        <v>1103</v>
      </c>
      <c r="G143" s="866" t="s">
        <v>805</v>
      </c>
      <c r="H143" s="866" t="s">
        <v>151</v>
      </c>
      <c r="I143" s="1050">
        <v>10.0</v>
      </c>
      <c r="J143" s="1050">
        <v>13.0</v>
      </c>
      <c r="K143" s="1051">
        <v>59.74</v>
      </c>
      <c r="L143" s="890"/>
      <c r="M143" s="768"/>
      <c r="N143" s="769"/>
      <c r="O143" s="892"/>
      <c r="P143" s="893"/>
      <c r="Q143" s="894"/>
      <c r="R143" s="895"/>
      <c r="S143" s="1029"/>
      <c r="T143" s="906"/>
      <c r="U143" s="897"/>
      <c r="V143" s="898"/>
      <c r="W143" s="899"/>
      <c r="X143" s="991"/>
      <c r="Y143" s="900"/>
      <c r="Z143" s="901"/>
      <c r="AA143" s="902"/>
      <c r="AB143" s="1050">
        <f t="shared" si="121"/>
        <v>0</v>
      </c>
      <c r="AC143" s="1050">
        <f t="shared" si="122"/>
        <v>0</v>
      </c>
      <c r="AD143" s="1052">
        <f t="shared" si="123"/>
        <v>0</v>
      </c>
      <c r="AE143" s="457"/>
      <c r="AF143" s="458">
        <v>0.5528465198349074</v>
      </c>
      <c r="AG143" s="458">
        <f t="shared" si="124"/>
        <v>0</v>
      </c>
      <c r="AH143" s="458"/>
      <c r="AI143" s="784"/>
      <c r="AJ143" s="784" t="s">
        <v>1083</v>
      </c>
      <c r="AK143" s="784" t="s">
        <v>1083</v>
      </c>
      <c r="AL143" s="784" t="s">
        <v>1083</v>
      </c>
      <c r="AM143" s="784" t="s">
        <v>1083</v>
      </c>
      <c r="AN143" s="784" t="s">
        <v>1083</v>
      </c>
      <c r="AO143" s="929" t="s">
        <v>1083</v>
      </c>
      <c r="AP143" s="929" t="s">
        <v>1083</v>
      </c>
      <c r="AQ143" s="914"/>
      <c r="AR143" s="455">
        <f t="shared" ref="AR143:BG143" si="143">$I143*L143</f>
        <v>0</v>
      </c>
      <c r="AS143" s="455">
        <f t="shared" si="143"/>
        <v>0</v>
      </c>
      <c r="AT143" s="455">
        <f t="shared" si="143"/>
        <v>0</v>
      </c>
      <c r="AU143" s="455">
        <f t="shared" si="143"/>
        <v>0</v>
      </c>
      <c r="AV143" s="455">
        <f t="shared" si="143"/>
        <v>0</v>
      </c>
      <c r="AW143" s="455">
        <f t="shared" si="143"/>
        <v>0</v>
      </c>
      <c r="AX143" s="455">
        <f t="shared" si="143"/>
        <v>0</v>
      </c>
      <c r="AY143" s="455">
        <f t="shared" si="143"/>
        <v>0</v>
      </c>
      <c r="AZ143" s="455">
        <f t="shared" si="143"/>
        <v>0</v>
      </c>
      <c r="BA143" s="455">
        <f t="shared" si="143"/>
        <v>0</v>
      </c>
      <c r="BB143" s="455">
        <f t="shared" si="143"/>
        <v>0</v>
      </c>
      <c r="BC143" s="455">
        <f t="shared" si="143"/>
        <v>0</v>
      </c>
      <c r="BD143" s="455">
        <f t="shared" si="143"/>
        <v>0</v>
      </c>
      <c r="BE143" s="455">
        <f t="shared" si="143"/>
        <v>0</v>
      </c>
      <c r="BF143" s="455">
        <f t="shared" si="143"/>
        <v>0</v>
      </c>
      <c r="BG143" s="455">
        <f t="shared" si="143"/>
        <v>0</v>
      </c>
      <c r="BH143" s="835" t="s">
        <v>1104</v>
      </c>
    </row>
    <row r="144" ht="12.75" customHeight="1">
      <c r="A144" s="788"/>
      <c r="B144" s="1033" t="s">
        <v>1105</v>
      </c>
      <c r="C144" s="1033" t="s">
        <v>1106</v>
      </c>
      <c r="D144" s="1034" t="s">
        <v>171</v>
      </c>
      <c r="E144" s="680" t="s">
        <v>1017</v>
      </c>
      <c r="F144" s="1035" t="s">
        <v>1107</v>
      </c>
      <c r="G144" s="866"/>
      <c r="H144" s="866" t="s">
        <v>151</v>
      </c>
      <c r="I144" s="866">
        <v>2.0</v>
      </c>
      <c r="J144" s="1036"/>
      <c r="K144" s="1037">
        <v>95.79</v>
      </c>
      <c r="L144" s="890"/>
      <c r="M144" s="768"/>
      <c r="N144" s="769"/>
      <c r="O144" s="892"/>
      <c r="P144" s="893"/>
      <c r="Q144" s="894"/>
      <c r="R144" s="895"/>
      <c r="S144" s="1029"/>
      <c r="T144" s="906"/>
      <c r="U144" s="897"/>
      <c r="V144" s="898"/>
      <c r="W144" s="899"/>
      <c r="X144" s="991"/>
      <c r="Y144" s="900"/>
      <c r="Z144" s="901"/>
      <c r="AA144" s="902"/>
      <c r="AB144" s="1036">
        <f t="shared" si="121"/>
        <v>0</v>
      </c>
      <c r="AC144" s="1036">
        <f t="shared" si="122"/>
        <v>0</v>
      </c>
      <c r="AD144" s="1038">
        <f t="shared" si="123"/>
        <v>0</v>
      </c>
      <c r="AE144" s="457"/>
      <c r="AF144" s="458">
        <v>1.67</v>
      </c>
      <c r="AG144" s="458">
        <f t="shared" si="124"/>
        <v>0</v>
      </c>
      <c r="AH144" s="458"/>
      <c r="AI144" s="784"/>
      <c r="AJ144" s="784"/>
      <c r="AK144" s="813">
        <v>2.0</v>
      </c>
      <c r="AL144" s="784"/>
      <c r="AM144" s="784"/>
      <c r="AN144" s="784"/>
      <c r="AO144" s="929"/>
      <c r="AP144" s="929"/>
      <c r="AQ144" s="914"/>
      <c r="AR144" s="455">
        <f t="shared" ref="AR144:BG144" si="144">$I144*L144</f>
        <v>0</v>
      </c>
      <c r="AS144" s="455">
        <f t="shared" si="144"/>
        <v>0</v>
      </c>
      <c r="AT144" s="455">
        <f t="shared" si="144"/>
        <v>0</v>
      </c>
      <c r="AU144" s="455">
        <f t="shared" si="144"/>
        <v>0</v>
      </c>
      <c r="AV144" s="455">
        <f t="shared" si="144"/>
        <v>0</v>
      </c>
      <c r="AW144" s="455">
        <f t="shared" si="144"/>
        <v>0</v>
      </c>
      <c r="AX144" s="455">
        <f t="shared" si="144"/>
        <v>0</v>
      </c>
      <c r="AY144" s="455">
        <f t="shared" si="144"/>
        <v>0</v>
      </c>
      <c r="AZ144" s="455">
        <f t="shared" si="144"/>
        <v>0</v>
      </c>
      <c r="BA144" s="455">
        <f t="shared" si="144"/>
        <v>0</v>
      </c>
      <c r="BB144" s="455">
        <f t="shared" si="144"/>
        <v>0</v>
      </c>
      <c r="BC144" s="455">
        <f t="shared" si="144"/>
        <v>0</v>
      </c>
      <c r="BD144" s="455">
        <f t="shared" si="144"/>
        <v>0</v>
      </c>
      <c r="BE144" s="455">
        <f t="shared" si="144"/>
        <v>0</v>
      </c>
      <c r="BF144" s="455">
        <f t="shared" si="144"/>
        <v>0</v>
      </c>
      <c r="BG144" s="455">
        <f t="shared" si="144"/>
        <v>0</v>
      </c>
      <c r="BH144" s="835" t="s">
        <v>1108</v>
      </c>
    </row>
    <row r="145" ht="12.75" customHeight="1">
      <c r="A145" s="788"/>
      <c r="B145" s="1046" t="s">
        <v>1109</v>
      </c>
      <c r="C145" s="1046" t="s">
        <v>1110</v>
      </c>
      <c r="D145" s="1047" t="s">
        <v>171</v>
      </c>
      <c r="E145" s="1048" t="s">
        <v>1017</v>
      </c>
      <c r="F145" s="1049" t="s">
        <v>1111</v>
      </c>
      <c r="G145" s="866"/>
      <c r="H145" s="866" t="s">
        <v>151</v>
      </c>
      <c r="I145" s="1050">
        <v>2.0</v>
      </c>
      <c r="J145" s="1050"/>
      <c r="K145" s="1051">
        <v>66.95</v>
      </c>
      <c r="L145" s="890"/>
      <c r="M145" s="768"/>
      <c r="N145" s="769"/>
      <c r="O145" s="892"/>
      <c r="P145" s="893"/>
      <c r="Q145" s="894"/>
      <c r="R145" s="895"/>
      <c r="S145" s="1029"/>
      <c r="T145" s="906"/>
      <c r="U145" s="897"/>
      <c r="V145" s="898"/>
      <c r="W145" s="899"/>
      <c r="X145" s="991"/>
      <c r="Y145" s="900"/>
      <c r="Z145" s="901"/>
      <c r="AA145" s="902"/>
      <c r="AB145" s="1050">
        <f t="shared" si="121"/>
        <v>0</v>
      </c>
      <c r="AC145" s="1050">
        <f t="shared" si="122"/>
        <v>0</v>
      </c>
      <c r="AD145" s="1052">
        <f t="shared" si="123"/>
        <v>0</v>
      </c>
      <c r="AE145" s="457"/>
      <c r="AF145" s="458">
        <v>1.05</v>
      </c>
      <c r="AG145" s="458">
        <f t="shared" si="124"/>
        <v>0</v>
      </c>
      <c r="AH145" s="458"/>
      <c r="AI145" s="784"/>
      <c r="AJ145" s="784"/>
      <c r="AK145" s="813">
        <v>2.0</v>
      </c>
      <c r="AL145" s="784"/>
      <c r="AM145" s="784"/>
      <c r="AN145" s="784"/>
      <c r="AO145" s="929"/>
      <c r="AP145" s="929"/>
      <c r="AQ145" s="914"/>
      <c r="AR145" s="455">
        <f t="shared" ref="AR145:BG145" si="145">$I145*L145</f>
        <v>0</v>
      </c>
      <c r="AS145" s="455">
        <f t="shared" si="145"/>
        <v>0</v>
      </c>
      <c r="AT145" s="455">
        <f t="shared" si="145"/>
        <v>0</v>
      </c>
      <c r="AU145" s="455">
        <f t="shared" si="145"/>
        <v>0</v>
      </c>
      <c r="AV145" s="455">
        <f t="shared" si="145"/>
        <v>0</v>
      </c>
      <c r="AW145" s="455">
        <f t="shared" si="145"/>
        <v>0</v>
      </c>
      <c r="AX145" s="455">
        <f t="shared" si="145"/>
        <v>0</v>
      </c>
      <c r="AY145" s="455">
        <f t="shared" si="145"/>
        <v>0</v>
      </c>
      <c r="AZ145" s="455">
        <f t="shared" si="145"/>
        <v>0</v>
      </c>
      <c r="BA145" s="455">
        <f t="shared" si="145"/>
        <v>0</v>
      </c>
      <c r="BB145" s="455">
        <f t="shared" si="145"/>
        <v>0</v>
      </c>
      <c r="BC145" s="455">
        <f t="shared" si="145"/>
        <v>0</v>
      </c>
      <c r="BD145" s="455">
        <f t="shared" si="145"/>
        <v>0</v>
      </c>
      <c r="BE145" s="455">
        <f t="shared" si="145"/>
        <v>0</v>
      </c>
      <c r="BF145" s="455">
        <f t="shared" si="145"/>
        <v>0</v>
      </c>
      <c r="BG145" s="455">
        <f t="shared" si="145"/>
        <v>0</v>
      </c>
      <c r="BH145" s="835" t="s">
        <v>1112</v>
      </c>
    </row>
    <row r="146" ht="12.75" customHeight="1">
      <c r="A146" s="788"/>
      <c r="B146" s="1033" t="s">
        <v>1113</v>
      </c>
      <c r="C146" s="1033" t="s">
        <v>1114</v>
      </c>
      <c r="D146" s="1034" t="s">
        <v>171</v>
      </c>
      <c r="E146" s="680" t="s">
        <v>1017</v>
      </c>
      <c r="F146" s="1035" t="s">
        <v>1115</v>
      </c>
      <c r="G146" s="866" t="s">
        <v>232</v>
      </c>
      <c r="H146" s="866" t="s">
        <v>151</v>
      </c>
      <c r="I146" s="866">
        <v>3.0</v>
      </c>
      <c r="J146" s="1036">
        <v>23.0</v>
      </c>
      <c r="K146" s="1037">
        <v>46.35</v>
      </c>
      <c r="L146" s="890"/>
      <c r="M146" s="768"/>
      <c r="N146" s="769"/>
      <c r="O146" s="892"/>
      <c r="P146" s="893"/>
      <c r="Q146" s="894"/>
      <c r="R146" s="895"/>
      <c r="S146" s="1029"/>
      <c r="T146" s="906"/>
      <c r="U146" s="897"/>
      <c r="V146" s="898"/>
      <c r="W146" s="899"/>
      <c r="X146" s="991"/>
      <c r="Y146" s="900"/>
      <c r="Z146" s="901"/>
      <c r="AA146" s="902"/>
      <c r="AB146" s="1036">
        <f t="shared" si="121"/>
        <v>0</v>
      </c>
      <c r="AC146" s="1036">
        <f t="shared" si="122"/>
        <v>0</v>
      </c>
      <c r="AD146" s="1038">
        <f t="shared" si="123"/>
        <v>0</v>
      </c>
      <c r="AE146" s="457"/>
      <c r="AF146" s="458">
        <v>0.6634158238018889</v>
      </c>
      <c r="AG146" s="458">
        <f t="shared" si="124"/>
        <v>0</v>
      </c>
      <c r="AH146" s="458"/>
      <c r="AI146" s="784"/>
      <c r="AJ146" s="784">
        <v>3.0</v>
      </c>
      <c r="AK146" s="784"/>
      <c r="AL146" s="784"/>
      <c r="AM146" s="784"/>
      <c r="AN146" s="784"/>
      <c r="AO146" s="929"/>
      <c r="AP146" s="929"/>
      <c r="AQ146" s="914"/>
      <c r="AR146" s="455">
        <f t="shared" ref="AR146:BG146" si="146">$I146*L146</f>
        <v>0</v>
      </c>
      <c r="AS146" s="455">
        <f t="shared" si="146"/>
        <v>0</v>
      </c>
      <c r="AT146" s="455">
        <f t="shared" si="146"/>
        <v>0</v>
      </c>
      <c r="AU146" s="455">
        <f t="shared" si="146"/>
        <v>0</v>
      </c>
      <c r="AV146" s="455">
        <f t="shared" si="146"/>
        <v>0</v>
      </c>
      <c r="AW146" s="455">
        <f t="shared" si="146"/>
        <v>0</v>
      </c>
      <c r="AX146" s="455">
        <f t="shared" si="146"/>
        <v>0</v>
      </c>
      <c r="AY146" s="455">
        <f t="shared" si="146"/>
        <v>0</v>
      </c>
      <c r="AZ146" s="455">
        <f t="shared" si="146"/>
        <v>0</v>
      </c>
      <c r="BA146" s="455">
        <f t="shared" si="146"/>
        <v>0</v>
      </c>
      <c r="BB146" s="455">
        <f t="shared" si="146"/>
        <v>0</v>
      </c>
      <c r="BC146" s="455">
        <f t="shared" si="146"/>
        <v>0</v>
      </c>
      <c r="BD146" s="455">
        <f t="shared" si="146"/>
        <v>0</v>
      </c>
      <c r="BE146" s="455">
        <f t="shared" si="146"/>
        <v>0</v>
      </c>
      <c r="BF146" s="455">
        <f t="shared" si="146"/>
        <v>0</v>
      </c>
      <c r="BG146" s="455">
        <f t="shared" si="146"/>
        <v>0</v>
      </c>
      <c r="BH146" s="835" t="s">
        <v>1116</v>
      </c>
    </row>
    <row r="147" ht="12.75" customHeight="1">
      <c r="A147" s="788"/>
      <c r="B147" s="1046" t="s">
        <v>1117</v>
      </c>
      <c r="C147" s="1046" t="s">
        <v>1118</v>
      </c>
      <c r="D147" s="1047" t="s">
        <v>171</v>
      </c>
      <c r="E147" s="1048" t="s">
        <v>1017</v>
      </c>
      <c r="F147" s="1049" t="s">
        <v>1119</v>
      </c>
      <c r="G147" s="866"/>
      <c r="H147" s="866" t="s">
        <v>151</v>
      </c>
      <c r="I147" s="1050">
        <v>2.0</v>
      </c>
      <c r="J147" s="1050"/>
      <c r="K147" s="1051">
        <v>86.52</v>
      </c>
      <c r="L147" s="890"/>
      <c r="M147" s="768"/>
      <c r="N147" s="769"/>
      <c r="O147" s="892"/>
      <c r="P147" s="893"/>
      <c r="Q147" s="894"/>
      <c r="R147" s="895"/>
      <c r="S147" s="1029"/>
      <c r="T147" s="906"/>
      <c r="U147" s="897"/>
      <c r="V147" s="898"/>
      <c r="W147" s="899"/>
      <c r="X147" s="991"/>
      <c r="Y147" s="900"/>
      <c r="Z147" s="901"/>
      <c r="AA147" s="902"/>
      <c r="AB147" s="1050">
        <f t="shared" si="121"/>
        <v>0</v>
      </c>
      <c r="AC147" s="1050">
        <f t="shared" si="122"/>
        <v>0</v>
      </c>
      <c r="AD147" s="1052">
        <f t="shared" si="123"/>
        <v>0</v>
      </c>
      <c r="AE147" s="457"/>
      <c r="AF147" s="458">
        <v>1.52</v>
      </c>
      <c r="AG147" s="458">
        <f t="shared" si="124"/>
        <v>0</v>
      </c>
      <c r="AH147" s="458"/>
      <c r="AI147" s="784"/>
      <c r="AJ147" s="784"/>
      <c r="AK147" s="813">
        <v>2.0</v>
      </c>
      <c r="AL147" s="784"/>
      <c r="AM147" s="784"/>
      <c r="AN147" s="784"/>
      <c r="AO147" s="929"/>
      <c r="AP147" s="929"/>
      <c r="AQ147" s="914"/>
      <c r="AR147" s="455">
        <f t="shared" ref="AR147:BG147" si="147">$I147*L147</f>
        <v>0</v>
      </c>
      <c r="AS147" s="455">
        <f t="shared" si="147"/>
        <v>0</v>
      </c>
      <c r="AT147" s="455">
        <f t="shared" si="147"/>
        <v>0</v>
      </c>
      <c r="AU147" s="455">
        <f t="shared" si="147"/>
        <v>0</v>
      </c>
      <c r="AV147" s="455">
        <f t="shared" si="147"/>
        <v>0</v>
      </c>
      <c r="AW147" s="455">
        <f t="shared" si="147"/>
        <v>0</v>
      </c>
      <c r="AX147" s="455">
        <f t="shared" si="147"/>
        <v>0</v>
      </c>
      <c r="AY147" s="455">
        <f t="shared" si="147"/>
        <v>0</v>
      </c>
      <c r="AZ147" s="455">
        <f t="shared" si="147"/>
        <v>0</v>
      </c>
      <c r="BA147" s="455">
        <f t="shared" si="147"/>
        <v>0</v>
      </c>
      <c r="BB147" s="455">
        <f t="shared" si="147"/>
        <v>0</v>
      </c>
      <c r="BC147" s="455">
        <f t="shared" si="147"/>
        <v>0</v>
      </c>
      <c r="BD147" s="455">
        <f t="shared" si="147"/>
        <v>0</v>
      </c>
      <c r="BE147" s="455">
        <f t="shared" si="147"/>
        <v>0</v>
      </c>
      <c r="BF147" s="455">
        <f t="shared" si="147"/>
        <v>0</v>
      </c>
      <c r="BG147" s="455">
        <f t="shared" si="147"/>
        <v>0</v>
      </c>
      <c r="BH147" s="835" t="s">
        <v>1120</v>
      </c>
    </row>
    <row r="148" ht="12.75" customHeight="1">
      <c r="A148" s="788"/>
      <c r="B148" s="1033" t="s">
        <v>1121</v>
      </c>
      <c r="C148" s="1033" t="s">
        <v>1122</v>
      </c>
      <c r="D148" s="1034" t="s">
        <v>171</v>
      </c>
      <c r="E148" s="680" t="s">
        <v>1017</v>
      </c>
      <c r="F148" s="1035" t="s">
        <v>1123</v>
      </c>
      <c r="G148" s="866"/>
      <c r="H148" s="866" t="s">
        <v>151</v>
      </c>
      <c r="I148" s="866">
        <v>3.0</v>
      </c>
      <c r="J148" s="1036"/>
      <c r="K148" s="1037">
        <v>91.67</v>
      </c>
      <c r="L148" s="890"/>
      <c r="M148" s="768"/>
      <c r="N148" s="769"/>
      <c r="O148" s="892"/>
      <c r="P148" s="893"/>
      <c r="Q148" s="894"/>
      <c r="R148" s="895"/>
      <c r="S148" s="1029"/>
      <c r="T148" s="906"/>
      <c r="U148" s="897"/>
      <c r="V148" s="898"/>
      <c r="W148" s="899"/>
      <c r="X148" s="991"/>
      <c r="Y148" s="900"/>
      <c r="Z148" s="901"/>
      <c r="AA148" s="902"/>
      <c r="AB148" s="1036">
        <f t="shared" si="121"/>
        <v>0</v>
      </c>
      <c r="AC148" s="1036">
        <f t="shared" si="122"/>
        <v>0</v>
      </c>
      <c r="AD148" s="1038">
        <f t="shared" si="123"/>
        <v>0</v>
      </c>
      <c r="AE148" s="457"/>
      <c r="AF148" s="458">
        <v>1.43</v>
      </c>
      <c r="AG148" s="458">
        <f t="shared" si="124"/>
        <v>0</v>
      </c>
      <c r="AH148" s="458"/>
      <c r="AI148" s="784"/>
      <c r="AJ148" s="784"/>
      <c r="AK148" s="813">
        <v>3.0</v>
      </c>
      <c r="AL148" s="784"/>
      <c r="AM148" s="784"/>
      <c r="AN148" s="784"/>
      <c r="AO148" s="929"/>
      <c r="AP148" s="929"/>
      <c r="AQ148" s="914"/>
      <c r="AR148" s="455">
        <f t="shared" ref="AR148:BG148" si="148">$I148*L148</f>
        <v>0</v>
      </c>
      <c r="AS148" s="455">
        <f t="shared" si="148"/>
        <v>0</v>
      </c>
      <c r="AT148" s="455">
        <f t="shared" si="148"/>
        <v>0</v>
      </c>
      <c r="AU148" s="455">
        <f t="shared" si="148"/>
        <v>0</v>
      </c>
      <c r="AV148" s="455">
        <f t="shared" si="148"/>
        <v>0</v>
      </c>
      <c r="AW148" s="455">
        <f t="shared" si="148"/>
        <v>0</v>
      </c>
      <c r="AX148" s="455">
        <f t="shared" si="148"/>
        <v>0</v>
      </c>
      <c r="AY148" s="455">
        <f t="shared" si="148"/>
        <v>0</v>
      </c>
      <c r="AZ148" s="455">
        <f t="shared" si="148"/>
        <v>0</v>
      </c>
      <c r="BA148" s="455">
        <f t="shared" si="148"/>
        <v>0</v>
      </c>
      <c r="BB148" s="455">
        <f t="shared" si="148"/>
        <v>0</v>
      </c>
      <c r="BC148" s="455">
        <f t="shared" si="148"/>
        <v>0</v>
      </c>
      <c r="BD148" s="455">
        <f t="shared" si="148"/>
        <v>0</v>
      </c>
      <c r="BE148" s="455">
        <f t="shared" si="148"/>
        <v>0</v>
      </c>
      <c r="BF148" s="455">
        <f t="shared" si="148"/>
        <v>0</v>
      </c>
      <c r="BG148" s="455">
        <f t="shared" si="148"/>
        <v>0</v>
      </c>
      <c r="BH148" s="835" t="s">
        <v>1124</v>
      </c>
    </row>
    <row r="149" ht="12.75" customHeight="1">
      <c r="A149" s="788"/>
      <c r="B149" s="1046" t="s">
        <v>1125</v>
      </c>
      <c r="C149" s="1046" t="s">
        <v>1126</v>
      </c>
      <c r="D149" s="1047" t="s">
        <v>171</v>
      </c>
      <c r="E149" s="1048" t="s">
        <v>1017</v>
      </c>
      <c r="F149" s="1049" t="s">
        <v>1127</v>
      </c>
      <c r="G149" s="866" t="s">
        <v>802</v>
      </c>
      <c r="H149" s="866" t="s">
        <v>151</v>
      </c>
      <c r="I149" s="1050">
        <v>5.0</v>
      </c>
      <c r="J149" s="1050">
        <v>21.0</v>
      </c>
      <c r="K149" s="1051">
        <v>53.56</v>
      </c>
      <c r="L149" s="890"/>
      <c r="M149" s="768"/>
      <c r="N149" s="769"/>
      <c r="O149" s="892"/>
      <c r="P149" s="893"/>
      <c r="Q149" s="894"/>
      <c r="R149" s="895"/>
      <c r="S149" s="1029"/>
      <c r="T149" s="906"/>
      <c r="U149" s="897"/>
      <c r="V149" s="898"/>
      <c r="W149" s="899"/>
      <c r="X149" s="991"/>
      <c r="Y149" s="900"/>
      <c r="Z149" s="901"/>
      <c r="AA149" s="902"/>
      <c r="AB149" s="1050">
        <f t="shared" si="121"/>
        <v>0</v>
      </c>
      <c r="AC149" s="1050">
        <f t="shared" si="122"/>
        <v>0</v>
      </c>
      <c r="AD149" s="1052">
        <f t="shared" si="123"/>
        <v>0</v>
      </c>
      <c r="AE149" s="457"/>
      <c r="AF149" s="458">
        <v>0.7187004757853798</v>
      </c>
      <c r="AG149" s="458">
        <f t="shared" si="124"/>
        <v>0</v>
      </c>
      <c r="AH149" s="458"/>
      <c r="AI149" s="784"/>
      <c r="AJ149" s="784">
        <v>5.0</v>
      </c>
      <c r="AK149" s="784"/>
      <c r="AL149" s="784"/>
      <c r="AM149" s="784"/>
      <c r="AN149" s="784"/>
      <c r="AO149" s="929"/>
      <c r="AP149" s="929"/>
      <c r="AQ149" s="914"/>
      <c r="AR149" s="455">
        <f t="shared" ref="AR149:BG149" si="149">$I149*L149</f>
        <v>0</v>
      </c>
      <c r="AS149" s="455">
        <f t="shared" si="149"/>
        <v>0</v>
      </c>
      <c r="AT149" s="455">
        <f t="shared" si="149"/>
        <v>0</v>
      </c>
      <c r="AU149" s="455">
        <f t="shared" si="149"/>
        <v>0</v>
      </c>
      <c r="AV149" s="455">
        <f t="shared" si="149"/>
        <v>0</v>
      </c>
      <c r="AW149" s="455">
        <f t="shared" si="149"/>
        <v>0</v>
      </c>
      <c r="AX149" s="455">
        <f t="shared" si="149"/>
        <v>0</v>
      </c>
      <c r="AY149" s="455">
        <f t="shared" si="149"/>
        <v>0</v>
      </c>
      <c r="AZ149" s="455">
        <f t="shared" si="149"/>
        <v>0</v>
      </c>
      <c r="BA149" s="455">
        <f t="shared" si="149"/>
        <v>0</v>
      </c>
      <c r="BB149" s="455">
        <f t="shared" si="149"/>
        <v>0</v>
      </c>
      <c r="BC149" s="455">
        <f t="shared" si="149"/>
        <v>0</v>
      </c>
      <c r="BD149" s="455">
        <f t="shared" si="149"/>
        <v>0</v>
      </c>
      <c r="BE149" s="455">
        <f t="shared" si="149"/>
        <v>0</v>
      </c>
      <c r="BF149" s="455">
        <f t="shared" si="149"/>
        <v>0</v>
      </c>
      <c r="BG149" s="455">
        <f t="shared" si="149"/>
        <v>0</v>
      </c>
      <c r="BH149" s="835" t="s">
        <v>1128</v>
      </c>
    </row>
    <row r="150" ht="12.75" customHeight="1">
      <c r="A150" s="788"/>
      <c r="B150" s="1033" t="s">
        <v>1129</v>
      </c>
      <c r="C150" s="1033" t="s">
        <v>1130</v>
      </c>
      <c r="D150" s="1034" t="s">
        <v>171</v>
      </c>
      <c r="E150" s="680" t="s">
        <v>1017</v>
      </c>
      <c r="F150" s="1035" t="s">
        <v>1131</v>
      </c>
      <c r="G150" s="866"/>
      <c r="H150" s="866" t="s">
        <v>151</v>
      </c>
      <c r="I150" s="866">
        <v>24.0</v>
      </c>
      <c r="J150" s="1036"/>
      <c r="K150" s="1037">
        <v>133.9</v>
      </c>
      <c r="L150" s="890"/>
      <c r="M150" s="768"/>
      <c r="N150" s="769"/>
      <c r="O150" s="892"/>
      <c r="P150" s="893"/>
      <c r="Q150" s="894"/>
      <c r="R150" s="895"/>
      <c r="S150" s="1029"/>
      <c r="T150" s="906"/>
      <c r="U150" s="897"/>
      <c r="V150" s="898"/>
      <c r="W150" s="899"/>
      <c r="X150" s="991"/>
      <c r="Y150" s="900"/>
      <c r="Z150" s="901"/>
      <c r="AA150" s="902"/>
      <c r="AB150" s="1036">
        <f t="shared" si="121"/>
        <v>0</v>
      </c>
      <c r="AC150" s="1036">
        <f t="shared" si="122"/>
        <v>0</v>
      </c>
      <c r="AD150" s="1038">
        <f t="shared" si="123"/>
        <v>0</v>
      </c>
      <c r="AE150" s="457"/>
      <c r="AF150" s="458"/>
      <c r="AG150" s="458">
        <f t="shared" si="124"/>
        <v>0</v>
      </c>
      <c r="AH150" s="458"/>
      <c r="AI150" s="784"/>
      <c r="AJ150" s="784" t="s">
        <v>1083</v>
      </c>
      <c r="AK150" s="784" t="s">
        <v>1083</v>
      </c>
      <c r="AL150" s="784" t="s">
        <v>1083</v>
      </c>
      <c r="AM150" s="784" t="s">
        <v>1083</v>
      </c>
      <c r="AN150" s="784" t="s">
        <v>1083</v>
      </c>
      <c r="AO150" s="929" t="s">
        <v>1083</v>
      </c>
      <c r="AP150" s="929" t="s">
        <v>1083</v>
      </c>
      <c r="AQ150" s="914"/>
      <c r="AR150" s="455">
        <f t="shared" ref="AR150:BG150" si="150">$I150*L150</f>
        <v>0</v>
      </c>
      <c r="AS150" s="455">
        <f t="shared" si="150"/>
        <v>0</v>
      </c>
      <c r="AT150" s="455">
        <f t="shared" si="150"/>
        <v>0</v>
      </c>
      <c r="AU150" s="455">
        <f t="shared" si="150"/>
        <v>0</v>
      </c>
      <c r="AV150" s="455">
        <f t="shared" si="150"/>
        <v>0</v>
      </c>
      <c r="AW150" s="455">
        <f t="shared" si="150"/>
        <v>0</v>
      </c>
      <c r="AX150" s="455">
        <f t="shared" si="150"/>
        <v>0</v>
      </c>
      <c r="AY150" s="455">
        <f t="shared" si="150"/>
        <v>0</v>
      </c>
      <c r="AZ150" s="455">
        <f t="shared" si="150"/>
        <v>0</v>
      </c>
      <c r="BA150" s="455">
        <f t="shared" si="150"/>
        <v>0</v>
      </c>
      <c r="BB150" s="455">
        <f t="shared" si="150"/>
        <v>0</v>
      </c>
      <c r="BC150" s="455">
        <f t="shared" si="150"/>
        <v>0</v>
      </c>
      <c r="BD150" s="455">
        <f t="shared" si="150"/>
        <v>0</v>
      </c>
      <c r="BE150" s="455">
        <f t="shared" si="150"/>
        <v>0</v>
      </c>
      <c r="BF150" s="455">
        <f t="shared" si="150"/>
        <v>0</v>
      </c>
      <c r="BG150" s="455">
        <f t="shared" si="150"/>
        <v>0</v>
      </c>
      <c r="BH150" s="835" t="s">
        <v>1132</v>
      </c>
    </row>
    <row r="151" ht="12.75" customHeight="1">
      <c r="A151" s="788"/>
      <c r="B151" s="1046" t="s">
        <v>1133</v>
      </c>
      <c r="C151" s="1046" t="s">
        <v>1134</v>
      </c>
      <c r="D151" s="1047" t="s">
        <v>171</v>
      </c>
      <c r="E151" s="1048" t="s">
        <v>1017</v>
      </c>
      <c r="F151" s="1049" t="s">
        <v>1135</v>
      </c>
      <c r="G151" s="866"/>
      <c r="H151" s="866" t="s">
        <v>151</v>
      </c>
      <c r="I151" s="1050">
        <v>25.0</v>
      </c>
      <c r="J151" s="1050"/>
      <c r="K151" s="1051">
        <v>154.5</v>
      </c>
      <c r="L151" s="890"/>
      <c r="M151" s="768"/>
      <c r="N151" s="769"/>
      <c r="O151" s="892"/>
      <c r="P151" s="893"/>
      <c r="Q151" s="894"/>
      <c r="R151" s="895"/>
      <c r="S151" s="1029"/>
      <c r="T151" s="906"/>
      <c r="U151" s="1054"/>
      <c r="V151" s="898"/>
      <c r="W151" s="899"/>
      <c r="X151" s="991"/>
      <c r="Y151" s="900"/>
      <c r="Z151" s="901"/>
      <c r="AA151" s="902"/>
      <c r="AB151" s="1050">
        <f t="shared" si="121"/>
        <v>0</v>
      </c>
      <c r="AC151" s="1050">
        <f t="shared" si="122"/>
        <v>0</v>
      </c>
      <c r="AD151" s="1052">
        <f t="shared" si="123"/>
        <v>0</v>
      </c>
      <c r="AE151" s="457"/>
      <c r="AF151" s="458"/>
      <c r="AG151" s="458">
        <f t="shared" si="124"/>
        <v>0</v>
      </c>
      <c r="AH151" s="458"/>
      <c r="AI151" s="784"/>
      <c r="AJ151" s="784" t="s">
        <v>1083</v>
      </c>
      <c r="AK151" s="784" t="s">
        <v>1083</v>
      </c>
      <c r="AL151" s="784" t="s">
        <v>1083</v>
      </c>
      <c r="AM151" s="784" t="s">
        <v>1083</v>
      </c>
      <c r="AN151" s="784" t="s">
        <v>1083</v>
      </c>
      <c r="AO151" s="929" t="s">
        <v>1083</v>
      </c>
      <c r="AP151" s="929" t="s">
        <v>1083</v>
      </c>
      <c r="AQ151" s="914"/>
      <c r="AR151" s="455">
        <f t="shared" ref="AR151:BG151" si="151">$I151*L151</f>
        <v>0</v>
      </c>
      <c r="AS151" s="455">
        <f t="shared" si="151"/>
        <v>0</v>
      </c>
      <c r="AT151" s="455">
        <f t="shared" si="151"/>
        <v>0</v>
      </c>
      <c r="AU151" s="455">
        <f t="shared" si="151"/>
        <v>0</v>
      </c>
      <c r="AV151" s="455">
        <f t="shared" si="151"/>
        <v>0</v>
      </c>
      <c r="AW151" s="455">
        <f t="shared" si="151"/>
        <v>0</v>
      </c>
      <c r="AX151" s="455">
        <f t="shared" si="151"/>
        <v>0</v>
      </c>
      <c r="AY151" s="455">
        <f t="shared" si="151"/>
        <v>0</v>
      </c>
      <c r="AZ151" s="455">
        <f t="shared" si="151"/>
        <v>0</v>
      </c>
      <c r="BA151" s="455">
        <f t="shared" si="151"/>
        <v>0</v>
      </c>
      <c r="BB151" s="455">
        <f t="shared" si="151"/>
        <v>0</v>
      </c>
      <c r="BC151" s="455">
        <f t="shared" si="151"/>
        <v>0</v>
      </c>
      <c r="BD151" s="455">
        <f t="shared" si="151"/>
        <v>0</v>
      </c>
      <c r="BE151" s="455">
        <f t="shared" si="151"/>
        <v>0</v>
      </c>
      <c r="BF151" s="455">
        <f t="shared" si="151"/>
        <v>0</v>
      </c>
      <c r="BG151" s="455">
        <f t="shared" si="151"/>
        <v>0</v>
      </c>
      <c r="BH151" s="835" t="s">
        <v>1136</v>
      </c>
    </row>
    <row r="152" ht="12.75" customHeight="1">
      <c r="A152" s="788"/>
      <c r="B152" s="1033" t="s">
        <v>1137</v>
      </c>
      <c r="C152" s="1033" t="s">
        <v>1138</v>
      </c>
      <c r="D152" s="1034" t="s">
        <v>171</v>
      </c>
      <c r="E152" s="680" t="s">
        <v>1017</v>
      </c>
      <c r="F152" s="1035" t="s">
        <v>1139</v>
      </c>
      <c r="G152" s="866"/>
      <c r="H152" s="866" t="s">
        <v>151</v>
      </c>
      <c r="I152" s="866">
        <v>15.0</v>
      </c>
      <c r="J152" s="1036"/>
      <c r="K152" s="1037">
        <v>98.88</v>
      </c>
      <c r="L152" s="890"/>
      <c r="M152" s="768"/>
      <c r="N152" s="769"/>
      <c r="O152" s="892"/>
      <c r="P152" s="893"/>
      <c r="Q152" s="894"/>
      <c r="R152" s="895"/>
      <c r="S152" s="1029"/>
      <c r="T152" s="906"/>
      <c r="U152" s="897"/>
      <c r="V152" s="898"/>
      <c r="W152" s="899"/>
      <c r="X152" s="991"/>
      <c r="Y152" s="900"/>
      <c r="Z152" s="901"/>
      <c r="AA152" s="902"/>
      <c r="AB152" s="1036">
        <f t="shared" si="121"/>
        <v>0</v>
      </c>
      <c r="AC152" s="1036">
        <f t="shared" si="122"/>
        <v>0</v>
      </c>
      <c r="AD152" s="1038">
        <f t="shared" si="123"/>
        <v>0</v>
      </c>
      <c r="AE152" s="457"/>
      <c r="AF152" s="458">
        <v>0.93</v>
      </c>
      <c r="AG152" s="458">
        <f t="shared" si="124"/>
        <v>0</v>
      </c>
      <c r="AH152" s="458"/>
      <c r="AI152" s="784"/>
      <c r="AJ152" s="784" t="s">
        <v>1083</v>
      </c>
      <c r="AK152" s="784" t="s">
        <v>1083</v>
      </c>
      <c r="AL152" s="784" t="s">
        <v>1083</v>
      </c>
      <c r="AM152" s="784" t="s">
        <v>1083</v>
      </c>
      <c r="AN152" s="784" t="s">
        <v>1083</v>
      </c>
      <c r="AO152" s="929" t="s">
        <v>1083</v>
      </c>
      <c r="AP152" s="929" t="s">
        <v>1083</v>
      </c>
      <c r="AQ152" s="914"/>
      <c r="AR152" s="455">
        <f t="shared" ref="AR152:BG152" si="152">$I152*L152</f>
        <v>0</v>
      </c>
      <c r="AS152" s="455">
        <f t="shared" si="152"/>
        <v>0</v>
      </c>
      <c r="AT152" s="455">
        <f t="shared" si="152"/>
        <v>0</v>
      </c>
      <c r="AU152" s="455">
        <f t="shared" si="152"/>
        <v>0</v>
      </c>
      <c r="AV152" s="455">
        <f t="shared" si="152"/>
        <v>0</v>
      </c>
      <c r="AW152" s="455">
        <f t="shared" si="152"/>
        <v>0</v>
      </c>
      <c r="AX152" s="455">
        <f t="shared" si="152"/>
        <v>0</v>
      </c>
      <c r="AY152" s="455">
        <f t="shared" si="152"/>
        <v>0</v>
      </c>
      <c r="AZ152" s="455">
        <f t="shared" si="152"/>
        <v>0</v>
      </c>
      <c r="BA152" s="455">
        <f t="shared" si="152"/>
        <v>0</v>
      </c>
      <c r="BB152" s="455">
        <f t="shared" si="152"/>
        <v>0</v>
      </c>
      <c r="BC152" s="455">
        <f t="shared" si="152"/>
        <v>0</v>
      </c>
      <c r="BD152" s="455">
        <f t="shared" si="152"/>
        <v>0</v>
      </c>
      <c r="BE152" s="455">
        <f t="shared" si="152"/>
        <v>0</v>
      </c>
      <c r="BF152" s="455">
        <f t="shared" si="152"/>
        <v>0</v>
      </c>
      <c r="BG152" s="455">
        <f t="shared" si="152"/>
        <v>0</v>
      </c>
      <c r="BH152" s="835" t="s">
        <v>1140</v>
      </c>
    </row>
    <row r="153" ht="12.75" customHeight="1">
      <c r="A153" s="788"/>
      <c r="B153" s="1046" t="s">
        <v>1141</v>
      </c>
      <c r="C153" s="1046" t="s">
        <v>1142</v>
      </c>
      <c r="D153" s="1047" t="s">
        <v>171</v>
      </c>
      <c r="E153" s="1048" t="s">
        <v>1017</v>
      </c>
      <c r="F153" s="1049" t="s">
        <v>1143</v>
      </c>
      <c r="G153" s="866"/>
      <c r="H153" s="866" t="s">
        <v>151</v>
      </c>
      <c r="I153" s="1050">
        <v>8.0</v>
      </c>
      <c r="J153" s="1050"/>
      <c r="K153" s="1051">
        <v>76.22</v>
      </c>
      <c r="L153" s="890"/>
      <c r="M153" s="768"/>
      <c r="N153" s="769"/>
      <c r="O153" s="892"/>
      <c r="P153" s="893"/>
      <c r="Q153" s="894"/>
      <c r="R153" s="895"/>
      <c r="S153" s="1029"/>
      <c r="T153" s="906"/>
      <c r="U153" s="897"/>
      <c r="V153" s="898"/>
      <c r="W153" s="899"/>
      <c r="X153" s="991"/>
      <c r="Y153" s="900"/>
      <c r="Z153" s="901"/>
      <c r="AA153" s="902"/>
      <c r="AB153" s="1050">
        <f t="shared" si="121"/>
        <v>0</v>
      </c>
      <c r="AC153" s="1050">
        <f t="shared" si="122"/>
        <v>0</v>
      </c>
      <c r="AD153" s="1052">
        <f t="shared" si="123"/>
        <v>0</v>
      </c>
      <c r="AE153" s="457"/>
      <c r="AF153" s="458">
        <v>1.01</v>
      </c>
      <c r="AG153" s="458">
        <f t="shared" si="124"/>
        <v>0</v>
      </c>
      <c r="AH153" s="458"/>
      <c r="AI153" s="784"/>
      <c r="AJ153" s="784" t="s">
        <v>1083</v>
      </c>
      <c r="AK153" s="784" t="s">
        <v>1083</v>
      </c>
      <c r="AL153" s="784" t="s">
        <v>1083</v>
      </c>
      <c r="AM153" s="784" t="s">
        <v>1083</v>
      </c>
      <c r="AN153" s="784" t="s">
        <v>1083</v>
      </c>
      <c r="AO153" s="929" t="s">
        <v>1083</v>
      </c>
      <c r="AP153" s="929" t="s">
        <v>1083</v>
      </c>
      <c r="AQ153" s="914"/>
      <c r="AR153" s="455">
        <f t="shared" ref="AR153:BG153" si="153">$I153*L153</f>
        <v>0</v>
      </c>
      <c r="AS153" s="455">
        <f t="shared" si="153"/>
        <v>0</v>
      </c>
      <c r="AT153" s="455">
        <f t="shared" si="153"/>
        <v>0</v>
      </c>
      <c r="AU153" s="455">
        <f t="shared" si="153"/>
        <v>0</v>
      </c>
      <c r="AV153" s="455">
        <f t="shared" si="153"/>
        <v>0</v>
      </c>
      <c r="AW153" s="455">
        <f t="shared" si="153"/>
        <v>0</v>
      </c>
      <c r="AX153" s="455">
        <f t="shared" si="153"/>
        <v>0</v>
      </c>
      <c r="AY153" s="455">
        <f t="shared" si="153"/>
        <v>0</v>
      </c>
      <c r="AZ153" s="455">
        <f t="shared" si="153"/>
        <v>0</v>
      </c>
      <c r="BA153" s="455">
        <f t="shared" si="153"/>
        <v>0</v>
      </c>
      <c r="BB153" s="455">
        <f t="shared" si="153"/>
        <v>0</v>
      </c>
      <c r="BC153" s="455">
        <f t="shared" si="153"/>
        <v>0</v>
      </c>
      <c r="BD153" s="455">
        <f t="shared" si="153"/>
        <v>0</v>
      </c>
      <c r="BE153" s="455">
        <f t="shared" si="153"/>
        <v>0</v>
      </c>
      <c r="BF153" s="455">
        <f t="shared" si="153"/>
        <v>0</v>
      </c>
      <c r="BG153" s="455">
        <f t="shared" si="153"/>
        <v>0</v>
      </c>
      <c r="BH153" s="835" t="s">
        <v>1144</v>
      </c>
    </row>
    <row r="154" ht="12.75" customHeight="1">
      <c r="A154" s="788"/>
      <c r="B154" s="1033" t="s">
        <v>1145</v>
      </c>
      <c r="C154" s="1033" t="s">
        <v>1146</v>
      </c>
      <c r="D154" s="1034" t="s">
        <v>171</v>
      </c>
      <c r="E154" s="680" t="s">
        <v>1017</v>
      </c>
      <c r="F154" s="1035" t="s">
        <v>1147</v>
      </c>
      <c r="G154" s="866"/>
      <c r="H154" s="866" t="s">
        <v>151</v>
      </c>
      <c r="I154" s="866">
        <v>4.0</v>
      </c>
      <c r="J154" s="1036"/>
      <c r="K154" s="1037">
        <v>190.55</v>
      </c>
      <c r="L154" s="890"/>
      <c r="M154" s="768"/>
      <c r="N154" s="769"/>
      <c r="O154" s="892"/>
      <c r="P154" s="893"/>
      <c r="Q154" s="894"/>
      <c r="R154" s="895"/>
      <c r="S154" s="1029"/>
      <c r="T154" s="906"/>
      <c r="U154" s="897"/>
      <c r="V154" s="898"/>
      <c r="W154" s="899"/>
      <c r="X154" s="991"/>
      <c r="Y154" s="900"/>
      <c r="Z154" s="901"/>
      <c r="AA154" s="902"/>
      <c r="AB154" s="1036">
        <f t="shared" si="121"/>
        <v>0</v>
      </c>
      <c r="AC154" s="1036">
        <f t="shared" si="122"/>
        <v>0</v>
      </c>
      <c r="AD154" s="1038">
        <f t="shared" si="123"/>
        <v>0</v>
      </c>
      <c r="AE154" s="457"/>
      <c r="AF154" s="458">
        <v>4.22</v>
      </c>
      <c r="AG154" s="458">
        <f t="shared" si="124"/>
        <v>0</v>
      </c>
      <c r="AH154" s="458"/>
      <c r="AI154" s="784"/>
      <c r="AJ154" s="784"/>
      <c r="AK154" s="784"/>
      <c r="AL154" s="813">
        <v>4.0</v>
      </c>
      <c r="AM154" s="784"/>
      <c r="AN154" s="784"/>
      <c r="AO154" s="929"/>
      <c r="AP154" s="929"/>
      <c r="AQ154" s="914"/>
      <c r="AR154" s="455">
        <f t="shared" ref="AR154:BG154" si="154">$I154*L154</f>
        <v>0</v>
      </c>
      <c r="AS154" s="455">
        <f t="shared" si="154"/>
        <v>0</v>
      </c>
      <c r="AT154" s="455">
        <f t="shared" si="154"/>
        <v>0</v>
      </c>
      <c r="AU154" s="455">
        <f t="shared" si="154"/>
        <v>0</v>
      </c>
      <c r="AV154" s="455">
        <f t="shared" si="154"/>
        <v>0</v>
      </c>
      <c r="AW154" s="455">
        <f t="shared" si="154"/>
        <v>0</v>
      </c>
      <c r="AX154" s="455">
        <f t="shared" si="154"/>
        <v>0</v>
      </c>
      <c r="AY154" s="455">
        <f t="shared" si="154"/>
        <v>0</v>
      </c>
      <c r="AZ154" s="455">
        <f t="shared" si="154"/>
        <v>0</v>
      </c>
      <c r="BA154" s="455">
        <f t="shared" si="154"/>
        <v>0</v>
      </c>
      <c r="BB154" s="455">
        <f t="shared" si="154"/>
        <v>0</v>
      </c>
      <c r="BC154" s="455">
        <f t="shared" si="154"/>
        <v>0</v>
      </c>
      <c r="BD154" s="455">
        <f t="shared" si="154"/>
        <v>0</v>
      </c>
      <c r="BE154" s="455">
        <f t="shared" si="154"/>
        <v>0</v>
      </c>
      <c r="BF154" s="455">
        <f t="shared" si="154"/>
        <v>0</v>
      </c>
      <c r="BG154" s="455">
        <f t="shared" si="154"/>
        <v>0</v>
      </c>
      <c r="BH154" s="835" t="s">
        <v>1148</v>
      </c>
    </row>
    <row r="155" ht="12.75" customHeight="1">
      <c r="A155" s="788"/>
      <c r="B155" s="1046" t="s">
        <v>1149</v>
      </c>
      <c r="C155" s="1046" t="s">
        <v>1150</v>
      </c>
      <c r="D155" s="1047" t="s">
        <v>171</v>
      </c>
      <c r="E155" s="1048" t="s">
        <v>1017</v>
      </c>
      <c r="F155" s="1049" t="s">
        <v>1151</v>
      </c>
      <c r="G155" s="866" t="s">
        <v>232</v>
      </c>
      <c r="H155" s="866" t="s">
        <v>151</v>
      </c>
      <c r="I155" s="1050">
        <v>6.0</v>
      </c>
      <c r="J155" s="1050">
        <v>24.0</v>
      </c>
      <c r="K155" s="1051">
        <v>132.87</v>
      </c>
      <c r="L155" s="890"/>
      <c r="M155" s="768"/>
      <c r="N155" s="769"/>
      <c r="O155" s="892"/>
      <c r="P155" s="893"/>
      <c r="Q155" s="894"/>
      <c r="R155" s="895"/>
      <c r="S155" s="1029"/>
      <c r="T155" s="906"/>
      <c r="U155" s="897"/>
      <c r="V155" s="898"/>
      <c r="W155" s="899"/>
      <c r="X155" s="991"/>
      <c r="Y155" s="900"/>
      <c r="Z155" s="901"/>
      <c r="AA155" s="902"/>
      <c r="AB155" s="1050">
        <f t="shared" si="121"/>
        <v>0</v>
      </c>
      <c r="AC155" s="1050">
        <f t="shared" si="122"/>
        <v>0</v>
      </c>
      <c r="AD155" s="1052">
        <f t="shared" si="123"/>
        <v>0</v>
      </c>
      <c r="AE155" s="457"/>
      <c r="AF155" s="458">
        <v>2.4878093392570833</v>
      </c>
      <c r="AG155" s="458">
        <f t="shared" si="124"/>
        <v>0</v>
      </c>
      <c r="AH155" s="458"/>
      <c r="AI155" s="784"/>
      <c r="AJ155" s="784">
        <v>6.0</v>
      </c>
      <c r="AK155" s="784"/>
      <c r="AL155" s="784"/>
      <c r="AM155" s="784"/>
      <c r="AN155" s="784"/>
      <c r="AO155" s="929"/>
      <c r="AP155" s="929"/>
      <c r="AQ155" s="914"/>
      <c r="AR155" s="455">
        <f t="shared" ref="AR155:BG155" si="155">$I155*L155</f>
        <v>0</v>
      </c>
      <c r="AS155" s="455">
        <f t="shared" si="155"/>
        <v>0</v>
      </c>
      <c r="AT155" s="455">
        <f t="shared" si="155"/>
        <v>0</v>
      </c>
      <c r="AU155" s="455">
        <f t="shared" si="155"/>
        <v>0</v>
      </c>
      <c r="AV155" s="455">
        <f t="shared" si="155"/>
        <v>0</v>
      </c>
      <c r="AW155" s="455">
        <f t="shared" si="155"/>
        <v>0</v>
      </c>
      <c r="AX155" s="455">
        <f t="shared" si="155"/>
        <v>0</v>
      </c>
      <c r="AY155" s="455">
        <f t="shared" si="155"/>
        <v>0</v>
      </c>
      <c r="AZ155" s="455">
        <f t="shared" si="155"/>
        <v>0</v>
      </c>
      <c r="BA155" s="455">
        <f t="shared" si="155"/>
        <v>0</v>
      </c>
      <c r="BB155" s="455">
        <f t="shared" si="155"/>
        <v>0</v>
      </c>
      <c r="BC155" s="455">
        <f t="shared" si="155"/>
        <v>0</v>
      </c>
      <c r="BD155" s="455">
        <f t="shared" si="155"/>
        <v>0</v>
      </c>
      <c r="BE155" s="455">
        <f t="shared" si="155"/>
        <v>0</v>
      </c>
      <c r="BF155" s="455">
        <f t="shared" si="155"/>
        <v>0</v>
      </c>
      <c r="BG155" s="455">
        <f t="shared" si="155"/>
        <v>0</v>
      </c>
      <c r="BH155" s="835" t="s">
        <v>1152</v>
      </c>
    </row>
    <row r="156" ht="12.75" customHeight="1">
      <c r="A156" s="788"/>
      <c r="B156" s="1033" t="s">
        <v>1153</v>
      </c>
      <c r="C156" s="1033" t="s">
        <v>1154</v>
      </c>
      <c r="D156" s="1034" t="s">
        <v>171</v>
      </c>
      <c r="E156" s="680" t="s">
        <v>1017</v>
      </c>
      <c r="F156" s="1035" t="s">
        <v>1155</v>
      </c>
      <c r="G156" s="866" t="s">
        <v>802</v>
      </c>
      <c r="H156" s="866" t="s">
        <v>151</v>
      </c>
      <c r="I156" s="866">
        <v>10.0</v>
      </c>
      <c r="J156" s="1036">
        <v>15.0</v>
      </c>
      <c r="K156" s="1037">
        <v>132.87</v>
      </c>
      <c r="L156" s="890"/>
      <c r="M156" s="768"/>
      <c r="N156" s="769"/>
      <c r="O156" s="892"/>
      <c r="P156" s="893"/>
      <c r="Q156" s="894"/>
      <c r="R156" s="895"/>
      <c r="S156" s="1029"/>
      <c r="T156" s="906"/>
      <c r="U156" s="897"/>
      <c r="V156" s="898"/>
      <c r="W156" s="899"/>
      <c r="X156" s="991"/>
      <c r="Y156" s="900"/>
      <c r="Z156" s="901"/>
      <c r="AA156" s="902"/>
      <c r="AB156" s="1036">
        <f t="shared" si="121"/>
        <v>0</v>
      </c>
      <c r="AC156" s="1036">
        <f t="shared" si="122"/>
        <v>0</v>
      </c>
      <c r="AD156" s="1038">
        <f t="shared" si="123"/>
        <v>0</v>
      </c>
      <c r="AE156" s="457"/>
      <c r="AF156" s="458">
        <v>2.100816775372648</v>
      </c>
      <c r="AG156" s="458">
        <f t="shared" si="124"/>
        <v>0</v>
      </c>
      <c r="AH156" s="458"/>
      <c r="AI156" s="784"/>
      <c r="AJ156" s="784">
        <v>8.0</v>
      </c>
      <c r="AK156" s="784">
        <v>1.0</v>
      </c>
      <c r="AL156" s="784">
        <v>1.0</v>
      </c>
      <c r="AM156" s="784"/>
      <c r="AN156" s="784"/>
      <c r="AO156" s="929"/>
      <c r="AP156" s="929"/>
      <c r="AQ156" s="914"/>
      <c r="AR156" s="455">
        <f t="shared" ref="AR156:BG156" si="156">$I156*L156</f>
        <v>0</v>
      </c>
      <c r="AS156" s="455">
        <f t="shared" si="156"/>
        <v>0</v>
      </c>
      <c r="AT156" s="455">
        <f t="shared" si="156"/>
        <v>0</v>
      </c>
      <c r="AU156" s="455">
        <f t="shared" si="156"/>
        <v>0</v>
      </c>
      <c r="AV156" s="455">
        <f t="shared" si="156"/>
        <v>0</v>
      </c>
      <c r="AW156" s="455">
        <f t="shared" si="156"/>
        <v>0</v>
      </c>
      <c r="AX156" s="455">
        <f t="shared" si="156"/>
        <v>0</v>
      </c>
      <c r="AY156" s="455">
        <f t="shared" si="156"/>
        <v>0</v>
      </c>
      <c r="AZ156" s="455">
        <f t="shared" si="156"/>
        <v>0</v>
      </c>
      <c r="BA156" s="455">
        <f t="shared" si="156"/>
        <v>0</v>
      </c>
      <c r="BB156" s="455">
        <f t="shared" si="156"/>
        <v>0</v>
      </c>
      <c r="BC156" s="455">
        <f t="shared" si="156"/>
        <v>0</v>
      </c>
      <c r="BD156" s="455">
        <f t="shared" si="156"/>
        <v>0</v>
      </c>
      <c r="BE156" s="455">
        <f t="shared" si="156"/>
        <v>0</v>
      </c>
      <c r="BF156" s="455">
        <f t="shared" si="156"/>
        <v>0</v>
      </c>
      <c r="BG156" s="455">
        <f t="shared" si="156"/>
        <v>0</v>
      </c>
      <c r="BH156" s="835" t="s">
        <v>1156</v>
      </c>
    </row>
    <row r="157" ht="12.75" customHeight="1">
      <c r="A157" s="788"/>
      <c r="B157" s="1046" t="s">
        <v>1157</v>
      </c>
      <c r="C157" s="1046" t="s">
        <v>1158</v>
      </c>
      <c r="D157" s="1047" t="s">
        <v>171</v>
      </c>
      <c r="E157" s="1048" t="s">
        <v>1017</v>
      </c>
      <c r="F157" s="1049" t="s">
        <v>1159</v>
      </c>
      <c r="G157" s="866" t="s">
        <v>805</v>
      </c>
      <c r="H157" s="866" t="s">
        <v>151</v>
      </c>
      <c r="I157" s="1050">
        <v>5.0</v>
      </c>
      <c r="J157" s="1050">
        <v>13.0</v>
      </c>
      <c r="K157" s="1051">
        <v>51.5</v>
      </c>
      <c r="L157" s="890"/>
      <c r="M157" s="768"/>
      <c r="N157" s="769"/>
      <c r="O157" s="892"/>
      <c r="P157" s="893"/>
      <c r="Q157" s="894"/>
      <c r="R157" s="895"/>
      <c r="S157" s="1029"/>
      <c r="T157" s="906"/>
      <c r="U157" s="897"/>
      <c r="V157" s="898"/>
      <c r="W157" s="899"/>
      <c r="X157" s="991"/>
      <c r="Y157" s="900"/>
      <c r="Z157" s="901"/>
      <c r="AA157" s="902"/>
      <c r="AB157" s="1050">
        <f t="shared" si="121"/>
        <v>0</v>
      </c>
      <c r="AC157" s="1050">
        <f t="shared" si="122"/>
        <v>0</v>
      </c>
      <c r="AD157" s="1052">
        <f t="shared" si="123"/>
        <v>0</v>
      </c>
      <c r="AE157" s="457"/>
      <c r="AF157" s="458">
        <v>0.6081311718183982</v>
      </c>
      <c r="AG157" s="458">
        <f t="shared" si="124"/>
        <v>0</v>
      </c>
      <c r="AH157" s="458"/>
      <c r="AI157" s="784"/>
      <c r="AJ157" s="784">
        <v>5.0</v>
      </c>
      <c r="AK157" s="784"/>
      <c r="AL157" s="784"/>
      <c r="AM157" s="784"/>
      <c r="AN157" s="784"/>
      <c r="AO157" s="929"/>
      <c r="AP157" s="929"/>
      <c r="AQ157" s="914"/>
      <c r="AR157" s="455">
        <f t="shared" ref="AR157:BG157" si="157">$I157*L157</f>
        <v>0</v>
      </c>
      <c r="AS157" s="455">
        <f t="shared" si="157"/>
        <v>0</v>
      </c>
      <c r="AT157" s="455">
        <f t="shared" si="157"/>
        <v>0</v>
      </c>
      <c r="AU157" s="455">
        <f t="shared" si="157"/>
        <v>0</v>
      </c>
      <c r="AV157" s="455">
        <f t="shared" si="157"/>
        <v>0</v>
      </c>
      <c r="AW157" s="455">
        <f t="shared" si="157"/>
        <v>0</v>
      </c>
      <c r="AX157" s="455">
        <f t="shared" si="157"/>
        <v>0</v>
      </c>
      <c r="AY157" s="455">
        <f t="shared" si="157"/>
        <v>0</v>
      </c>
      <c r="AZ157" s="455">
        <f t="shared" si="157"/>
        <v>0</v>
      </c>
      <c r="BA157" s="455">
        <f t="shared" si="157"/>
        <v>0</v>
      </c>
      <c r="BB157" s="455">
        <f t="shared" si="157"/>
        <v>0</v>
      </c>
      <c r="BC157" s="455">
        <f t="shared" si="157"/>
        <v>0</v>
      </c>
      <c r="BD157" s="455">
        <f t="shared" si="157"/>
        <v>0</v>
      </c>
      <c r="BE157" s="455">
        <f t="shared" si="157"/>
        <v>0</v>
      </c>
      <c r="BF157" s="455">
        <f t="shared" si="157"/>
        <v>0</v>
      </c>
      <c r="BG157" s="455">
        <f t="shared" si="157"/>
        <v>0</v>
      </c>
      <c r="BH157" s="835" t="s">
        <v>1160</v>
      </c>
    </row>
    <row r="158" ht="12.75" customHeight="1">
      <c r="A158" s="788"/>
      <c r="B158" s="1033" t="s">
        <v>1161</v>
      </c>
      <c r="C158" s="1033" t="s">
        <v>1162</v>
      </c>
      <c r="D158" s="1034" t="s">
        <v>171</v>
      </c>
      <c r="E158" s="680" t="s">
        <v>1017</v>
      </c>
      <c r="F158" s="1035" t="s">
        <v>1163</v>
      </c>
      <c r="G158" s="866" t="s">
        <v>805</v>
      </c>
      <c r="H158" s="866" t="s">
        <v>151</v>
      </c>
      <c r="I158" s="866">
        <v>10.0</v>
      </c>
      <c r="J158" s="1036">
        <v>9.0</v>
      </c>
      <c r="K158" s="1037">
        <v>60.77</v>
      </c>
      <c r="L158" s="890"/>
      <c r="M158" s="768"/>
      <c r="N158" s="769"/>
      <c r="O158" s="892"/>
      <c r="P158" s="893"/>
      <c r="Q158" s="894"/>
      <c r="R158" s="895"/>
      <c r="S158" s="1029"/>
      <c r="T158" s="906"/>
      <c r="U158" s="897"/>
      <c r="V158" s="898"/>
      <c r="W158" s="899"/>
      <c r="X158" s="991"/>
      <c r="Y158" s="900"/>
      <c r="Z158" s="901"/>
      <c r="AA158" s="902"/>
      <c r="AB158" s="1036">
        <f t="shared" si="121"/>
        <v>0</v>
      </c>
      <c r="AC158" s="1036">
        <f t="shared" si="122"/>
        <v>0</v>
      </c>
      <c r="AD158" s="1038">
        <f t="shared" si="123"/>
        <v>0</v>
      </c>
      <c r="AE158" s="457"/>
      <c r="AF158" s="458">
        <v>0.6081311718183982</v>
      </c>
      <c r="AG158" s="458">
        <f t="shared" si="124"/>
        <v>0</v>
      </c>
      <c r="AH158" s="458"/>
      <c r="AI158" s="784"/>
      <c r="AJ158" s="784">
        <v>10.0</v>
      </c>
      <c r="AK158" s="784"/>
      <c r="AL158" s="784"/>
      <c r="AM158" s="784"/>
      <c r="AN158" s="784"/>
      <c r="AO158" s="929"/>
      <c r="AP158" s="929"/>
      <c r="AQ158" s="914"/>
      <c r="AR158" s="455">
        <f t="shared" ref="AR158:BG158" si="158">$I158*L158</f>
        <v>0</v>
      </c>
      <c r="AS158" s="455">
        <f t="shared" si="158"/>
        <v>0</v>
      </c>
      <c r="AT158" s="455">
        <f t="shared" si="158"/>
        <v>0</v>
      </c>
      <c r="AU158" s="455">
        <f t="shared" si="158"/>
        <v>0</v>
      </c>
      <c r="AV158" s="455">
        <f t="shared" si="158"/>
        <v>0</v>
      </c>
      <c r="AW158" s="455">
        <f t="shared" si="158"/>
        <v>0</v>
      </c>
      <c r="AX158" s="455">
        <f t="shared" si="158"/>
        <v>0</v>
      </c>
      <c r="AY158" s="455">
        <f t="shared" si="158"/>
        <v>0</v>
      </c>
      <c r="AZ158" s="455">
        <f t="shared" si="158"/>
        <v>0</v>
      </c>
      <c r="BA158" s="455">
        <f t="shared" si="158"/>
        <v>0</v>
      </c>
      <c r="BB158" s="455">
        <f t="shared" si="158"/>
        <v>0</v>
      </c>
      <c r="BC158" s="455">
        <f t="shared" si="158"/>
        <v>0</v>
      </c>
      <c r="BD158" s="455">
        <f t="shared" si="158"/>
        <v>0</v>
      </c>
      <c r="BE158" s="455">
        <f t="shared" si="158"/>
        <v>0</v>
      </c>
      <c r="BF158" s="455">
        <f t="shared" si="158"/>
        <v>0</v>
      </c>
      <c r="BG158" s="455">
        <f t="shared" si="158"/>
        <v>0</v>
      </c>
      <c r="BH158" s="835" t="s">
        <v>1164</v>
      </c>
    </row>
    <row r="159" ht="12.75" customHeight="1">
      <c r="A159" s="788"/>
      <c r="B159" s="1046" t="s">
        <v>1165</v>
      </c>
      <c r="C159" s="1046" t="s">
        <v>1166</v>
      </c>
      <c r="D159" s="1047" t="s">
        <v>171</v>
      </c>
      <c r="E159" s="1048" t="s">
        <v>1017</v>
      </c>
      <c r="F159" s="1049" t="s">
        <v>1167</v>
      </c>
      <c r="G159" s="866" t="s">
        <v>805</v>
      </c>
      <c r="H159" s="866" t="s">
        <v>151</v>
      </c>
      <c r="I159" s="1050">
        <v>18.0</v>
      </c>
      <c r="J159" s="1050">
        <v>9.0</v>
      </c>
      <c r="K159" s="1051">
        <v>100.94</v>
      </c>
      <c r="L159" s="890"/>
      <c r="M159" s="768"/>
      <c r="N159" s="769"/>
      <c r="O159" s="892"/>
      <c r="P159" s="893"/>
      <c r="Q159" s="894"/>
      <c r="R159" s="895"/>
      <c r="S159" s="1029"/>
      <c r="T159" s="906"/>
      <c r="U159" s="897"/>
      <c r="V159" s="898"/>
      <c r="W159" s="899"/>
      <c r="X159" s="991"/>
      <c r="Y159" s="900"/>
      <c r="Z159" s="901"/>
      <c r="AA159" s="902"/>
      <c r="AB159" s="1050">
        <f t="shared" si="121"/>
        <v>0</v>
      </c>
      <c r="AC159" s="1050">
        <f t="shared" si="122"/>
        <v>0</v>
      </c>
      <c r="AD159" s="1052">
        <f t="shared" si="123"/>
        <v>0</v>
      </c>
      <c r="AE159" s="457"/>
      <c r="AF159" s="458">
        <v>0.9951237357028334</v>
      </c>
      <c r="AG159" s="458">
        <f t="shared" si="124"/>
        <v>0</v>
      </c>
      <c r="AH159" s="458"/>
      <c r="AI159" s="784"/>
      <c r="AJ159" s="784">
        <v>18.0</v>
      </c>
      <c r="AK159" s="784"/>
      <c r="AL159" s="784"/>
      <c r="AM159" s="784"/>
      <c r="AN159" s="784"/>
      <c r="AO159" s="929"/>
      <c r="AP159" s="929"/>
      <c r="AQ159" s="914"/>
      <c r="AR159" s="455">
        <f t="shared" ref="AR159:BG159" si="159">$I159*L159</f>
        <v>0</v>
      </c>
      <c r="AS159" s="455">
        <f t="shared" si="159"/>
        <v>0</v>
      </c>
      <c r="AT159" s="455">
        <f t="shared" si="159"/>
        <v>0</v>
      </c>
      <c r="AU159" s="455">
        <f t="shared" si="159"/>
        <v>0</v>
      </c>
      <c r="AV159" s="455">
        <f t="shared" si="159"/>
        <v>0</v>
      </c>
      <c r="AW159" s="455">
        <f t="shared" si="159"/>
        <v>0</v>
      </c>
      <c r="AX159" s="455">
        <f t="shared" si="159"/>
        <v>0</v>
      </c>
      <c r="AY159" s="455">
        <f t="shared" si="159"/>
        <v>0</v>
      </c>
      <c r="AZ159" s="455">
        <f t="shared" si="159"/>
        <v>0</v>
      </c>
      <c r="BA159" s="455">
        <f t="shared" si="159"/>
        <v>0</v>
      </c>
      <c r="BB159" s="455">
        <f t="shared" si="159"/>
        <v>0</v>
      </c>
      <c r="BC159" s="455">
        <f t="shared" si="159"/>
        <v>0</v>
      </c>
      <c r="BD159" s="455">
        <f t="shared" si="159"/>
        <v>0</v>
      </c>
      <c r="BE159" s="455">
        <f t="shared" si="159"/>
        <v>0</v>
      </c>
      <c r="BF159" s="455">
        <f t="shared" si="159"/>
        <v>0</v>
      </c>
      <c r="BG159" s="455">
        <f t="shared" si="159"/>
        <v>0</v>
      </c>
      <c r="BH159" s="835" t="s">
        <v>1168</v>
      </c>
    </row>
    <row r="160" ht="12.75" customHeight="1">
      <c r="A160" s="788"/>
      <c r="B160" s="1033" t="s">
        <v>1169</v>
      </c>
      <c r="C160" s="1033" t="s">
        <v>1170</v>
      </c>
      <c r="D160" s="1034" t="s">
        <v>171</v>
      </c>
      <c r="E160" s="680" t="s">
        <v>1017</v>
      </c>
      <c r="F160" s="1035" t="s">
        <v>1171</v>
      </c>
      <c r="G160" s="866" t="s">
        <v>992</v>
      </c>
      <c r="H160" s="866" t="s">
        <v>151</v>
      </c>
      <c r="I160" s="866">
        <v>10.0</v>
      </c>
      <c r="J160" s="1036">
        <v>8.0</v>
      </c>
      <c r="K160" s="1037">
        <v>67.98</v>
      </c>
      <c r="L160" s="890"/>
      <c r="M160" s="768"/>
      <c r="N160" s="769"/>
      <c r="O160" s="892"/>
      <c r="P160" s="893"/>
      <c r="Q160" s="894"/>
      <c r="R160" s="895"/>
      <c r="S160" s="1029"/>
      <c r="T160" s="906"/>
      <c r="U160" s="897"/>
      <c r="V160" s="898"/>
      <c r="W160" s="899"/>
      <c r="X160" s="991"/>
      <c r="Y160" s="900"/>
      <c r="Z160" s="901"/>
      <c r="AA160" s="902"/>
      <c r="AB160" s="1036">
        <f t="shared" si="121"/>
        <v>0</v>
      </c>
      <c r="AC160" s="1036">
        <f t="shared" si="122"/>
        <v>0</v>
      </c>
      <c r="AD160" s="1038">
        <f t="shared" si="123"/>
        <v>0</v>
      </c>
      <c r="AE160" s="457"/>
      <c r="AF160" s="458">
        <v>0.5528465198349074</v>
      </c>
      <c r="AG160" s="458">
        <f t="shared" si="124"/>
        <v>0</v>
      </c>
      <c r="AH160" s="458"/>
      <c r="AI160" s="784"/>
      <c r="AJ160" s="784">
        <v>10.0</v>
      </c>
      <c r="AK160" s="784"/>
      <c r="AL160" s="784"/>
      <c r="AM160" s="784"/>
      <c r="AN160" s="784"/>
      <c r="AO160" s="929"/>
      <c r="AP160" s="929"/>
      <c r="AQ160" s="914"/>
      <c r="AR160" s="455">
        <f t="shared" ref="AR160:BG160" si="160">$I160*L160</f>
        <v>0</v>
      </c>
      <c r="AS160" s="455">
        <f t="shared" si="160"/>
        <v>0</v>
      </c>
      <c r="AT160" s="455">
        <f t="shared" si="160"/>
        <v>0</v>
      </c>
      <c r="AU160" s="455">
        <f t="shared" si="160"/>
        <v>0</v>
      </c>
      <c r="AV160" s="455">
        <f t="shared" si="160"/>
        <v>0</v>
      </c>
      <c r="AW160" s="455">
        <f t="shared" si="160"/>
        <v>0</v>
      </c>
      <c r="AX160" s="455">
        <f t="shared" si="160"/>
        <v>0</v>
      </c>
      <c r="AY160" s="455">
        <f t="shared" si="160"/>
        <v>0</v>
      </c>
      <c r="AZ160" s="455">
        <f t="shared" si="160"/>
        <v>0</v>
      </c>
      <c r="BA160" s="455">
        <f t="shared" si="160"/>
        <v>0</v>
      </c>
      <c r="BB160" s="455">
        <f t="shared" si="160"/>
        <v>0</v>
      </c>
      <c r="BC160" s="455">
        <f t="shared" si="160"/>
        <v>0</v>
      </c>
      <c r="BD160" s="455">
        <f t="shared" si="160"/>
        <v>0</v>
      </c>
      <c r="BE160" s="455">
        <f t="shared" si="160"/>
        <v>0</v>
      </c>
      <c r="BF160" s="455">
        <f t="shared" si="160"/>
        <v>0</v>
      </c>
      <c r="BG160" s="455">
        <f t="shared" si="160"/>
        <v>0</v>
      </c>
      <c r="BH160" s="835" t="s">
        <v>1172</v>
      </c>
    </row>
    <row r="161" ht="12.75" customHeight="1">
      <c r="A161" s="788"/>
      <c r="B161" s="1046" t="s">
        <v>1173</v>
      </c>
      <c r="C161" s="1046" t="s">
        <v>1174</v>
      </c>
      <c r="D161" s="1047" t="s">
        <v>171</v>
      </c>
      <c r="E161" s="1048" t="s">
        <v>1017</v>
      </c>
      <c r="F161" s="1049" t="s">
        <v>1175</v>
      </c>
      <c r="G161" s="866" t="s">
        <v>992</v>
      </c>
      <c r="H161" s="866" t="s">
        <v>151</v>
      </c>
      <c r="I161" s="1050">
        <v>10.0</v>
      </c>
      <c r="J161" s="1050">
        <v>7.0</v>
      </c>
      <c r="K161" s="1051">
        <v>60.77</v>
      </c>
      <c r="L161" s="890"/>
      <c r="M161" s="768"/>
      <c r="N161" s="769"/>
      <c r="O161" s="892"/>
      <c r="P161" s="893"/>
      <c r="Q161" s="894"/>
      <c r="R161" s="895"/>
      <c r="S161" s="1029"/>
      <c r="T161" s="906"/>
      <c r="U161" s="897"/>
      <c r="V161" s="898"/>
      <c r="W161" s="899"/>
      <c r="X161" s="991"/>
      <c r="Y161" s="900"/>
      <c r="Z161" s="901"/>
      <c r="AA161" s="902"/>
      <c r="AB161" s="1050">
        <f t="shared" si="121"/>
        <v>0</v>
      </c>
      <c r="AC161" s="1050">
        <f t="shared" si="122"/>
        <v>0</v>
      </c>
      <c r="AD161" s="1052">
        <f t="shared" si="123"/>
        <v>0</v>
      </c>
      <c r="AE161" s="457"/>
      <c r="AF161" s="458">
        <v>0.44227721586792595</v>
      </c>
      <c r="AG161" s="458">
        <f t="shared" si="124"/>
        <v>0</v>
      </c>
      <c r="AH161" s="458"/>
      <c r="AI161" s="784"/>
      <c r="AJ161" s="784">
        <v>10.0</v>
      </c>
      <c r="AK161" s="784"/>
      <c r="AL161" s="784"/>
      <c r="AM161" s="784"/>
      <c r="AN161" s="784"/>
      <c r="AO161" s="929"/>
      <c r="AP161" s="929"/>
      <c r="AQ161" s="914"/>
      <c r="AR161" s="455">
        <f t="shared" ref="AR161:BG161" si="161">$I161*L161</f>
        <v>0</v>
      </c>
      <c r="AS161" s="455">
        <f t="shared" si="161"/>
        <v>0</v>
      </c>
      <c r="AT161" s="455">
        <f t="shared" si="161"/>
        <v>0</v>
      </c>
      <c r="AU161" s="455">
        <f t="shared" si="161"/>
        <v>0</v>
      </c>
      <c r="AV161" s="455">
        <f t="shared" si="161"/>
        <v>0</v>
      </c>
      <c r="AW161" s="455">
        <f t="shared" si="161"/>
        <v>0</v>
      </c>
      <c r="AX161" s="455">
        <f t="shared" si="161"/>
        <v>0</v>
      </c>
      <c r="AY161" s="455">
        <f t="shared" si="161"/>
        <v>0</v>
      </c>
      <c r="AZ161" s="455">
        <f t="shared" si="161"/>
        <v>0</v>
      </c>
      <c r="BA161" s="455">
        <f t="shared" si="161"/>
        <v>0</v>
      </c>
      <c r="BB161" s="455">
        <f t="shared" si="161"/>
        <v>0</v>
      </c>
      <c r="BC161" s="455">
        <f t="shared" si="161"/>
        <v>0</v>
      </c>
      <c r="BD161" s="455">
        <f t="shared" si="161"/>
        <v>0</v>
      </c>
      <c r="BE161" s="455">
        <f t="shared" si="161"/>
        <v>0</v>
      </c>
      <c r="BF161" s="455">
        <f t="shared" si="161"/>
        <v>0</v>
      </c>
      <c r="BG161" s="455">
        <f t="shared" si="161"/>
        <v>0</v>
      </c>
      <c r="BH161" s="835" t="s">
        <v>1176</v>
      </c>
    </row>
    <row r="162" ht="12.75" customHeight="1">
      <c r="A162" s="788"/>
      <c r="B162" s="1033" t="s">
        <v>1177</v>
      </c>
      <c r="C162" s="1033" t="s">
        <v>1178</v>
      </c>
      <c r="D162" s="1034" t="s">
        <v>171</v>
      </c>
      <c r="E162" s="680" t="s">
        <v>1017</v>
      </c>
      <c r="F162" s="1035" t="s">
        <v>1179</v>
      </c>
      <c r="G162" s="866" t="s">
        <v>992</v>
      </c>
      <c r="H162" s="866" t="s">
        <v>151</v>
      </c>
      <c r="I162" s="866">
        <v>10.0</v>
      </c>
      <c r="J162" s="1036">
        <v>8.0</v>
      </c>
      <c r="K162" s="1037">
        <v>45.32</v>
      </c>
      <c r="L162" s="890"/>
      <c r="M162" s="768"/>
      <c r="N162" s="769"/>
      <c r="O162" s="892"/>
      <c r="P162" s="893"/>
      <c r="Q162" s="894"/>
      <c r="R162" s="895"/>
      <c r="S162" s="1029"/>
      <c r="T162" s="906"/>
      <c r="U162" s="897"/>
      <c r="V162" s="898"/>
      <c r="W162" s="899"/>
      <c r="X162" s="991"/>
      <c r="Y162" s="900"/>
      <c r="Z162" s="901"/>
      <c r="AA162" s="902"/>
      <c r="AB162" s="1036">
        <f t="shared" si="121"/>
        <v>0</v>
      </c>
      <c r="AC162" s="1036">
        <f t="shared" si="122"/>
        <v>0</v>
      </c>
      <c r="AD162" s="1038">
        <f t="shared" si="123"/>
        <v>0</v>
      </c>
      <c r="AE162" s="457"/>
      <c r="AF162" s="458">
        <v>0.3095940511075482</v>
      </c>
      <c r="AG162" s="458">
        <f t="shared" si="124"/>
        <v>0</v>
      </c>
      <c r="AH162" s="458"/>
      <c r="AI162" s="784"/>
      <c r="AJ162" s="784" t="s">
        <v>1083</v>
      </c>
      <c r="AK162" s="784" t="s">
        <v>1083</v>
      </c>
      <c r="AL162" s="784" t="s">
        <v>1083</v>
      </c>
      <c r="AM162" s="784" t="s">
        <v>1083</v>
      </c>
      <c r="AN162" s="784" t="s">
        <v>1083</v>
      </c>
      <c r="AO162" s="929" t="s">
        <v>1083</v>
      </c>
      <c r="AP162" s="929" t="s">
        <v>1083</v>
      </c>
      <c r="AQ162" s="914"/>
      <c r="AR162" s="455">
        <f t="shared" ref="AR162:BG162" si="162">$I162*L162</f>
        <v>0</v>
      </c>
      <c r="AS162" s="455">
        <f t="shared" si="162"/>
        <v>0</v>
      </c>
      <c r="AT162" s="455">
        <f t="shared" si="162"/>
        <v>0</v>
      </c>
      <c r="AU162" s="455">
        <f t="shared" si="162"/>
        <v>0</v>
      </c>
      <c r="AV162" s="455">
        <f t="shared" si="162"/>
        <v>0</v>
      </c>
      <c r="AW162" s="455">
        <f t="shared" si="162"/>
        <v>0</v>
      </c>
      <c r="AX162" s="455">
        <f t="shared" si="162"/>
        <v>0</v>
      </c>
      <c r="AY162" s="455">
        <f t="shared" si="162"/>
        <v>0</v>
      </c>
      <c r="AZ162" s="455">
        <f t="shared" si="162"/>
        <v>0</v>
      </c>
      <c r="BA162" s="455">
        <f t="shared" si="162"/>
        <v>0</v>
      </c>
      <c r="BB162" s="455">
        <f t="shared" si="162"/>
        <v>0</v>
      </c>
      <c r="BC162" s="455">
        <f t="shared" si="162"/>
        <v>0</v>
      </c>
      <c r="BD162" s="455">
        <f t="shared" si="162"/>
        <v>0</v>
      </c>
      <c r="BE162" s="455">
        <f t="shared" si="162"/>
        <v>0</v>
      </c>
      <c r="BF162" s="455">
        <f t="shared" si="162"/>
        <v>0</v>
      </c>
      <c r="BG162" s="455">
        <f t="shared" si="162"/>
        <v>0</v>
      </c>
      <c r="BH162" s="835" t="s">
        <v>1180</v>
      </c>
    </row>
    <row r="163" ht="12.75" customHeight="1">
      <c r="A163" s="788"/>
      <c r="B163" s="1046" t="s">
        <v>1181</v>
      </c>
      <c r="C163" s="1046" t="s">
        <v>1182</v>
      </c>
      <c r="D163" s="1047" t="s">
        <v>171</v>
      </c>
      <c r="E163" s="1048" t="s">
        <v>1017</v>
      </c>
      <c r="F163" s="1049" t="s">
        <v>1183</v>
      </c>
      <c r="G163" s="866" t="s">
        <v>992</v>
      </c>
      <c r="H163" s="866" t="s">
        <v>151</v>
      </c>
      <c r="I163" s="1050">
        <v>11.0</v>
      </c>
      <c r="J163" s="1050">
        <v>8.0</v>
      </c>
      <c r="K163" s="1051">
        <v>38.11</v>
      </c>
      <c r="L163" s="890"/>
      <c r="M163" s="768"/>
      <c r="N163" s="769"/>
      <c r="O163" s="892"/>
      <c r="P163" s="893"/>
      <c r="Q163" s="894"/>
      <c r="R163" s="895"/>
      <c r="S163" s="1029"/>
      <c r="T163" s="906"/>
      <c r="U163" s="897"/>
      <c r="V163" s="898"/>
      <c r="W163" s="899"/>
      <c r="X163" s="991"/>
      <c r="Y163" s="900"/>
      <c r="Z163" s="901"/>
      <c r="AA163" s="902"/>
      <c r="AB163" s="1050">
        <f t="shared" si="121"/>
        <v>0</v>
      </c>
      <c r="AC163" s="1050">
        <f t="shared" si="122"/>
        <v>0</v>
      </c>
      <c r="AD163" s="1052">
        <f t="shared" si="123"/>
        <v>0</v>
      </c>
      <c r="AE163" s="457"/>
      <c r="AF163" s="458">
        <v>0.22113860793396298</v>
      </c>
      <c r="AG163" s="458">
        <f t="shared" si="124"/>
        <v>0</v>
      </c>
      <c r="AH163" s="458"/>
      <c r="AI163" s="784"/>
      <c r="AJ163" s="784" t="s">
        <v>1083</v>
      </c>
      <c r="AK163" s="784" t="s">
        <v>1083</v>
      </c>
      <c r="AL163" s="784" t="s">
        <v>1083</v>
      </c>
      <c r="AM163" s="784" t="s">
        <v>1083</v>
      </c>
      <c r="AN163" s="784" t="s">
        <v>1083</v>
      </c>
      <c r="AO163" s="929" t="s">
        <v>1083</v>
      </c>
      <c r="AP163" s="929" t="s">
        <v>1083</v>
      </c>
      <c r="AQ163" s="914"/>
      <c r="AR163" s="455">
        <f t="shared" ref="AR163:BG163" si="163">$I163*L163</f>
        <v>0</v>
      </c>
      <c r="AS163" s="455">
        <f t="shared" si="163"/>
        <v>0</v>
      </c>
      <c r="AT163" s="455">
        <f t="shared" si="163"/>
        <v>0</v>
      </c>
      <c r="AU163" s="455">
        <f t="shared" si="163"/>
        <v>0</v>
      </c>
      <c r="AV163" s="455">
        <f t="shared" si="163"/>
        <v>0</v>
      </c>
      <c r="AW163" s="455">
        <f t="shared" si="163"/>
        <v>0</v>
      </c>
      <c r="AX163" s="455">
        <f t="shared" si="163"/>
        <v>0</v>
      </c>
      <c r="AY163" s="455">
        <f t="shared" si="163"/>
        <v>0</v>
      </c>
      <c r="AZ163" s="455">
        <f t="shared" si="163"/>
        <v>0</v>
      </c>
      <c r="BA163" s="455">
        <f t="shared" si="163"/>
        <v>0</v>
      </c>
      <c r="BB163" s="455">
        <f t="shared" si="163"/>
        <v>0</v>
      </c>
      <c r="BC163" s="455">
        <f t="shared" si="163"/>
        <v>0</v>
      </c>
      <c r="BD163" s="455">
        <f t="shared" si="163"/>
        <v>0</v>
      </c>
      <c r="BE163" s="455">
        <f t="shared" si="163"/>
        <v>0</v>
      </c>
      <c r="BF163" s="455">
        <f t="shared" si="163"/>
        <v>0</v>
      </c>
      <c r="BG163" s="455">
        <f t="shared" si="163"/>
        <v>0</v>
      </c>
      <c r="BH163" s="835" t="s">
        <v>1184</v>
      </c>
    </row>
    <row r="164" ht="12.75" customHeight="1">
      <c r="A164" s="788"/>
      <c r="B164" s="1033" t="s">
        <v>1185</v>
      </c>
      <c r="C164" s="1033" t="s">
        <v>1186</v>
      </c>
      <c r="D164" s="1034" t="s">
        <v>171</v>
      </c>
      <c r="E164" s="680" t="s">
        <v>1017</v>
      </c>
      <c r="F164" s="1035" t="s">
        <v>1187</v>
      </c>
      <c r="G164" s="866" t="s">
        <v>251</v>
      </c>
      <c r="H164" s="866" t="s">
        <v>151</v>
      </c>
      <c r="I164" s="866">
        <v>3.0</v>
      </c>
      <c r="J164" s="1036"/>
      <c r="K164" s="1037">
        <v>225.57</v>
      </c>
      <c r="L164" s="890"/>
      <c r="M164" s="768"/>
      <c r="N164" s="769"/>
      <c r="O164" s="892"/>
      <c r="P164" s="893"/>
      <c r="Q164" s="894"/>
      <c r="R164" s="895"/>
      <c r="S164" s="1029"/>
      <c r="T164" s="906"/>
      <c r="U164" s="897"/>
      <c r="V164" s="898"/>
      <c r="W164" s="899"/>
      <c r="X164" s="991"/>
      <c r="Y164" s="900"/>
      <c r="Z164" s="901"/>
      <c r="AA164" s="902"/>
      <c r="AB164" s="1036">
        <f t="shared" si="121"/>
        <v>0</v>
      </c>
      <c r="AC164" s="1036">
        <f t="shared" si="122"/>
        <v>0</v>
      </c>
      <c r="AD164" s="1038">
        <f t="shared" si="123"/>
        <v>0</v>
      </c>
      <c r="AE164" s="457"/>
      <c r="AF164" s="458">
        <v>4.51</v>
      </c>
      <c r="AG164" s="458">
        <f t="shared" si="124"/>
        <v>0</v>
      </c>
      <c r="AH164" s="458"/>
      <c r="AI164" s="784"/>
      <c r="AJ164" s="784"/>
      <c r="AK164" s="813">
        <v>3.0</v>
      </c>
      <c r="AL164" s="784"/>
      <c r="AM164" s="784"/>
      <c r="AN164" s="784"/>
      <c r="AO164" s="929"/>
      <c r="AP164" s="929"/>
      <c r="AQ164" s="914"/>
      <c r="AR164" s="455">
        <f t="shared" ref="AR164:BG164" si="164">$I164*L164</f>
        <v>0</v>
      </c>
      <c r="AS164" s="455">
        <f t="shared" si="164"/>
        <v>0</v>
      </c>
      <c r="AT164" s="455">
        <f t="shared" si="164"/>
        <v>0</v>
      </c>
      <c r="AU164" s="455">
        <f t="shared" si="164"/>
        <v>0</v>
      </c>
      <c r="AV164" s="455">
        <f t="shared" si="164"/>
        <v>0</v>
      </c>
      <c r="AW164" s="455">
        <f t="shared" si="164"/>
        <v>0</v>
      </c>
      <c r="AX164" s="455">
        <f t="shared" si="164"/>
        <v>0</v>
      </c>
      <c r="AY164" s="455">
        <f t="shared" si="164"/>
        <v>0</v>
      </c>
      <c r="AZ164" s="455">
        <f t="shared" si="164"/>
        <v>0</v>
      </c>
      <c r="BA164" s="455">
        <f t="shared" si="164"/>
        <v>0</v>
      </c>
      <c r="BB164" s="455">
        <f t="shared" si="164"/>
        <v>0</v>
      </c>
      <c r="BC164" s="455">
        <f t="shared" si="164"/>
        <v>0</v>
      </c>
      <c r="BD164" s="455">
        <f t="shared" si="164"/>
        <v>0</v>
      </c>
      <c r="BE164" s="455">
        <f t="shared" si="164"/>
        <v>0</v>
      </c>
      <c r="BF164" s="455">
        <f t="shared" si="164"/>
        <v>0</v>
      </c>
      <c r="BG164" s="455">
        <f t="shared" si="164"/>
        <v>0</v>
      </c>
      <c r="BH164" s="835" t="s">
        <v>1188</v>
      </c>
    </row>
    <row r="165" ht="12.75" customHeight="1">
      <c r="A165" s="788"/>
      <c r="B165" s="1046" t="s">
        <v>1189</v>
      </c>
      <c r="C165" s="1046" t="s">
        <v>1190</v>
      </c>
      <c r="D165" s="1047" t="s">
        <v>171</v>
      </c>
      <c r="E165" s="1048" t="s">
        <v>1017</v>
      </c>
      <c r="F165" s="1049" t="s">
        <v>1191</v>
      </c>
      <c r="G165" s="866" t="s">
        <v>232</v>
      </c>
      <c r="H165" s="866" t="s">
        <v>151</v>
      </c>
      <c r="I165" s="1050">
        <v>2.0</v>
      </c>
      <c r="J165" s="1050">
        <v>28.0</v>
      </c>
      <c r="K165" s="1051">
        <v>85.49</v>
      </c>
      <c r="L165" s="890"/>
      <c r="M165" s="768"/>
      <c r="N165" s="769"/>
      <c r="O165" s="892"/>
      <c r="P165" s="893"/>
      <c r="Q165" s="894"/>
      <c r="R165" s="895"/>
      <c r="S165" s="1029"/>
      <c r="T165" s="906"/>
      <c r="U165" s="897"/>
      <c r="V165" s="898"/>
      <c r="W165" s="899"/>
      <c r="X165" s="991"/>
      <c r="Y165" s="900"/>
      <c r="Z165" s="901"/>
      <c r="AA165" s="902"/>
      <c r="AB165" s="1050">
        <f t="shared" si="121"/>
        <v>0</v>
      </c>
      <c r="AC165" s="1050">
        <f t="shared" si="122"/>
        <v>0</v>
      </c>
      <c r="AD165" s="1052">
        <f t="shared" si="123"/>
        <v>0</v>
      </c>
      <c r="AE165" s="457"/>
      <c r="AF165" s="458">
        <v>1.3268316476037778</v>
      </c>
      <c r="AG165" s="458">
        <f t="shared" si="124"/>
        <v>0</v>
      </c>
      <c r="AH165" s="458"/>
      <c r="AI165" s="784"/>
      <c r="AJ165" s="784"/>
      <c r="AK165" s="784"/>
      <c r="AL165" s="784">
        <v>2.0</v>
      </c>
      <c r="AM165" s="784"/>
      <c r="AN165" s="784"/>
      <c r="AO165" s="929"/>
      <c r="AP165" s="914"/>
      <c r="AQ165" s="914"/>
      <c r="AR165" s="455">
        <f t="shared" ref="AR165:BG165" si="165">$I165*L165</f>
        <v>0</v>
      </c>
      <c r="AS165" s="455">
        <f t="shared" si="165"/>
        <v>0</v>
      </c>
      <c r="AT165" s="455">
        <f t="shared" si="165"/>
        <v>0</v>
      </c>
      <c r="AU165" s="455">
        <f t="shared" si="165"/>
        <v>0</v>
      </c>
      <c r="AV165" s="455">
        <f t="shared" si="165"/>
        <v>0</v>
      </c>
      <c r="AW165" s="455">
        <f t="shared" si="165"/>
        <v>0</v>
      </c>
      <c r="AX165" s="455">
        <f t="shared" si="165"/>
        <v>0</v>
      </c>
      <c r="AY165" s="455">
        <f t="shared" si="165"/>
        <v>0</v>
      </c>
      <c r="AZ165" s="455">
        <f t="shared" si="165"/>
        <v>0</v>
      </c>
      <c r="BA165" s="455">
        <f t="shared" si="165"/>
        <v>0</v>
      </c>
      <c r="BB165" s="455">
        <f t="shared" si="165"/>
        <v>0</v>
      </c>
      <c r="BC165" s="455">
        <f t="shared" si="165"/>
        <v>0</v>
      </c>
      <c r="BD165" s="455">
        <f t="shared" si="165"/>
        <v>0</v>
      </c>
      <c r="BE165" s="455">
        <f t="shared" si="165"/>
        <v>0</v>
      </c>
      <c r="BF165" s="455">
        <f t="shared" si="165"/>
        <v>0</v>
      </c>
      <c r="BG165" s="455">
        <f t="shared" si="165"/>
        <v>0</v>
      </c>
      <c r="BH165" s="835" t="s">
        <v>1192</v>
      </c>
    </row>
    <row r="166" ht="12.75" customHeight="1">
      <c r="A166" s="788"/>
      <c r="B166" s="1033" t="s">
        <v>1193</v>
      </c>
      <c r="C166" s="1033" t="s">
        <v>1194</v>
      </c>
      <c r="D166" s="1034" t="s">
        <v>171</v>
      </c>
      <c r="E166" s="680" t="s">
        <v>1017</v>
      </c>
      <c r="F166" s="1035" t="s">
        <v>1195</v>
      </c>
      <c r="G166" s="866" t="s">
        <v>232</v>
      </c>
      <c r="H166" s="866" t="s">
        <v>151</v>
      </c>
      <c r="I166" s="866">
        <v>3.0</v>
      </c>
      <c r="J166" s="1036">
        <v>23.0</v>
      </c>
      <c r="K166" s="1037">
        <v>86.52</v>
      </c>
      <c r="L166" s="890"/>
      <c r="M166" s="768"/>
      <c r="N166" s="769"/>
      <c r="O166" s="892"/>
      <c r="P166" s="893"/>
      <c r="Q166" s="894"/>
      <c r="R166" s="895"/>
      <c r="S166" s="1029"/>
      <c r="T166" s="906"/>
      <c r="U166" s="897"/>
      <c r="V166" s="898"/>
      <c r="W166" s="899"/>
      <c r="X166" s="991"/>
      <c r="Y166" s="900"/>
      <c r="Z166" s="901"/>
      <c r="AA166" s="902"/>
      <c r="AB166" s="1036">
        <f t="shared" si="121"/>
        <v>0</v>
      </c>
      <c r="AC166" s="1036">
        <f t="shared" si="122"/>
        <v>0</v>
      </c>
      <c r="AD166" s="1038">
        <f t="shared" si="123"/>
        <v>0</v>
      </c>
      <c r="AE166" s="457"/>
      <c r="AF166" s="458">
        <v>1.3268316476037778</v>
      </c>
      <c r="AG166" s="458">
        <f t="shared" si="124"/>
        <v>0</v>
      </c>
      <c r="AH166" s="458"/>
      <c r="AI166" s="784"/>
      <c r="AJ166" s="784"/>
      <c r="AK166" s="784">
        <v>3.0</v>
      </c>
      <c r="AL166" s="784"/>
      <c r="AM166" s="784"/>
      <c r="AN166" s="784"/>
      <c r="AO166" s="929"/>
      <c r="AP166" s="914"/>
      <c r="AQ166" s="914"/>
      <c r="AR166" s="455">
        <f t="shared" ref="AR166:BG166" si="166">$I166*L166</f>
        <v>0</v>
      </c>
      <c r="AS166" s="455">
        <f t="shared" si="166"/>
        <v>0</v>
      </c>
      <c r="AT166" s="455">
        <f t="shared" si="166"/>
        <v>0</v>
      </c>
      <c r="AU166" s="455">
        <f t="shared" si="166"/>
        <v>0</v>
      </c>
      <c r="AV166" s="455">
        <f t="shared" si="166"/>
        <v>0</v>
      </c>
      <c r="AW166" s="455">
        <f t="shared" si="166"/>
        <v>0</v>
      </c>
      <c r="AX166" s="455">
        <f t="shared" si="166"/>
        <v>0</v>
      </c>
      <c r="AY166" s="455">
        <f t="shared" si="166"/>
        <v>0</v>
      </c>
      <c r="AZ166" s="455">
        <f t="shared" si="166"/>
        <v>0</v>
      </c>
      <c r="BA166" s="455">
        <f t="shared" si="166"/>
        <v>0</v>
      </c>
      <c r="BB166" s="455">
        <f t="shared" si="166"/>
        <v>0</v>
      </c>
      <c r="BC166" s="455">
        <f t="shared" si="166"/>
        <v>0</v>
      </c>
      <c r="BD166" s="455">
        <f t="shared" si="166"/>
        <v>0</v>
      </c>
      <c r="BE166" s="455">
        <f t="shared" si="166"/>
        <v>0</v>
      </c>
      <c r="BF166" s="455">
        <f t="shared" si="166"/>
        <v>0</v>
      </c>
      <c r="BG166" s="455">
        <f t="shared" si="166"/>
        <v>0</v>
      </c>
      <c r="BH166" s="835" t="s">
        <v>1196</v>
      </c>
    </row>
    <row r="167" ht="12.75" customHeight="1">
      <c r="A167" s="788"/>
      <c r="B167" s="1046" t="s">
        <v>1197</v>
      </c>
      <c r="C167" s="1046" t="s">
        <v>1198</v>
      </c>
      <c r="D167" s="1047" t="s">
        <v>171</v>
      </c>
      <c r="E167" s="1048" t="s">
        <v>1017</v>
      </c>
      <c r="F167" s="1049" t="s">
        <v>1199</v>
      </c>
      <c r="G167" s="866" t="s">
        <v>802</v>
      </c>
      <c r="H167" s="866" t="s">
        <v>151</v>
      </c>
      <c r="I167" s="1050">
        <v>3.0</v>
      </c>
      <c r="J167" s="1050">
        <v>20.0</v>
      </c>
      <c r="K167" s="1051">
        <v>60.77</v>
      </c>
      <c r="L167" s="890"/>
      <c r="M167" s="768"/>
      <c r="N167" s="769"/>
      <c r="O167" s="892"/>
      <c r="P167" s="893"/>
      <c r="Q167" s="894"/>
      <c r="R167" s="895"/>
      <c r="S167" s="1029"/>
      <c r="T167" s="906"/>
      <c r="U167" s="897"/>
      <c r="V167" s="898"/>
      <c r="W167" s="899"/>
      <c r="X167" s="991"/>
      <c r="Y167" s="900"/>
      <c r="Z167" s="901"/>
      <c r="AA167" s="902"/>
      <c r="AB167" s="1050">
        <f t="shared" si="121"/>
        <v>0</v>
      </c>
      <c r="AC167" s="1050">
        <f t="shared" si="122"/>
        <v>0</v>
      </c>
      <c r="AD167" s="1052">
        <f t="shared" si="123"/>
        <v>0</v>
      </c>
      <c r="AE167" s="457"/>
      <c r="AF167" s="458">
        <v>0.7739851277688704</v>
      </c>
      <c r="AG167" s="458">
        <f t="shared" si="124"/>
        <v>0</v>
      </c>
      <c r="AH167" s="458"/>
      <c r="AI167" s="784"/>
      <c r="AJ167" s="784"/>
      <c r="AK167" s="784">
        <v>3.0</v>
      </c>
      <c r="AL167" s="784"/>
      <c r="AM167" s="784"/>
      <c r="AN167" s="784"/>
      <c r="AO167" s="929"/>
      <c r="AP167" s="914"/>
      <c r="AQ167" s="914"/>
      <c r="AR167" s="455">
        <f t="shared" ref="AR167:BG167" si="167">$I167*L167</f>
        <v>0</v>
      </c>
      <c r="AS167" s="455">
        <f t="shared" si="167"/>
        <v>0</v>
      </c>
      <c r="AT167" s="455">
        <f t="shared" si="167"/>
        <v>0</v>
      </c>
      <c r="AU167" s="455">
        <f t="shared" si="167"/>
        <v>0</v>
      </c>
      <c r="AV167" s="455">
        <f t="shared" si="167"/>
        <v>0</v>
      </c>
      <c r="AW167" s="455">
        <f t="shared" si="167"/>
        <v>0</v>
      </c>
      <c r="AX167" s="455">
        <f t="shared" si="167"/>
        <v>0</v>
      </c>
      <c r="AY167" s="455">
        <f t="shared" si="167"/>
        <v>0</v>
      </c>
      <c r="AZ167" s="455">
        <f t="shared" si="167"/>
        <v>0</v>
      </c>
      <c r="BA167" s="455">
        <f t="shared" si="167"/>
        <v>0</v>
      </c>
      <c r="BB167" s="455">
        <f t="shared" si="167"/>
        <v>0</v>
      </c>
      <c r="BC167" s="455">
        <f t="shared" si="167"/>
        <v>0</v>
      </c>
      <c r="BD167" s="455">
        <f t="shared" si="167"/>
        <v>0</v>
      </c>
      <c r="BE167" s="455">
        <f t="shared" si="167"/>
        <v>0</v>
      </c>
      <c r="BF167" s="455">
        <f t="shared" si="167"/>
        <v>0</v>
      </c>
      <c r="BG167" s="455">
        <f t="shared" si="167"/>
        <v>0</v>
      </c>
      <c r="BH167" s="835" t="s">
        <v>1200</v>
      </c>
    </row>
    <row r="168" ht="12.75" customHeight="1">
      <c r="A168" s="788"/>
      <c r="B168" s="1033" t="s">
        <v>1201</v>
      </c>
      <c r="C168" s="1033" t="s">
        <v>1202</v>
      </c>
      <c r="D168" s="1034" t="s">
        <v>171</v>
      </c>
      <c r="E168" s="680" t="s">
        <v>1017</v>
      </c>
      <c r="F168" s="1035" t="s">
        <v>1203</v>
      </c>
      <c r="G168" s="866" t="s">
        <v>802</v>
      </c>
      <c r="H168" s="866" t="s">
        <v>151</v>
      </c>
      <c r="I168" s="866">
        <v>5.0</v>
      </c>
      <c r="J168" s="1036">
        <v>16.0</v>
      </c>
      <c r="K168" s="1037">
        <v>96.82</v>
      </c>
      <c r="L168" s="965"/>
      <c r="M168" s="768"/>
      <c r="N168" s="769"/>
      <c r="O168" s="966"/>
      <c r="P168" s="967"/>
      <c r="Q168" s="968"/>
      <c r="R168" s="1055"/>
      <c r="S168" s="1029"/>
      <c r="T168" s="970"/>
      <c r="U168" s="971"/>
      <c r="V168" s="972"/>
      <c r="W168" s="973"/>
      <c r="X168" s="1056"/>
      <c r="Y168" s="974"/>
      <c r="Z168" s="975"/>
      <c r="AA168" s="902"/>
      <c r="AB168" s="1036">
        <f t="shared" si="121"/>
        <v>0</v>
      </c>
      <c r="AC168" s="1036">
        <f t="shared" si="122"/>
        <v>0</v>
      </c>
      <c r="AD168" s="1038">
        <f t="shared" si="123"/>
        <v>0</v>
      </c>
      <c r="AE168" s="457"/>
      <c r="AF168" s="458">
        <v>1.7691088634717038</v>
      </c>
      <c r="AG168" s="458">
        <f t="shared" si="124"/>
        <v>0</v>
      </c>
      <c r="AH168" s="458"/>
      <c r="AI168" s="948"/>
      <c r="AJ168" s="948"/>
      <c r="AK168" s="948"/>
      <c r="AL168" s="948"/>
      <c r="AM168" s="948">
        <v>1.0</v>
      </c>
      <c r="AN168" s="948">
        <v>1.0</v>
      </c>
      <c r="AO168" s="949">
        <v>3.0</v>
      </c>
      <c r="AP168" s="914"/>
      <c r="AQ168" s="914"/>
      <c r="AR168" s="455">
        <f t="shared" ref="AR168:BG168" si="168">$I168*L168</f>
        <v>0</v>
      </c>
      <c r="AS168" s="455">
        <f t="shared" si="168"/>
        <v>0</v>
      </c>
      <c r="AT168" s="455">
        <f t="shared" si="168"/>
        <v>0</v>
      </c>
      <c r="AU168" s="455">
        <f t="shared" si="168"/>
        <v>0</v>
      </c>
      <c r="AV168" s="455">
        <f t="shared" si="168"/>
        <v>0</v>
      </c>
      <c r="AW168" s="455">
        <f t="shared" si="168"/>
        <v>0</v>
      </c>
      <c r="AX168" s="455">
        <f t="shared" si="168"/>
        <v>0</v>
      </c>
      <c r="AY168" s="455">
        <f t="shared" si="168"/>
        <v>0</v>
      </c>
      <c r="AZ168" s="455">
        <f t="shared" si="168"/>
        <v>0</v>
      </c>
      <c r="BA168" s="455">
        <f t="shared" si="168"/>
        <v>0</v>
      </c>
      <c r="BB168" s="455">
        <f t="shared" si="168"/>
        <v>0</v>
      </c>
      <c r="BC168" s="455">
        <f t="shared" si="168"/>
        <v>0</v>
      </c>
      <c r="BD168" s="455">
        <f t="shared" si="168"/>
        <v>0</v>
      </c>
      <c r="BE168" s="455">
        <f t="shared" si="168"/>
        <v>0</v>
      </c>
      <c r="BF168" s="455">
        <f t="shared" si="168"/>
        <v>0</v>
      </c>
      <c r="BG168" s="455">
        <f t="shared" si="168"/>
        <v>0</v>
      </c>
      <c r="BH168" s="835" t="s">
        <v>1204</v>
      </c>
    </row>
    <row r="169" ht="53.25" customHeight="1">
      <c r="A169" s="827"/>
      <c r="B169" s="828"/>
      <c r="C169" s="828"/>
      <c r="D169" s="828"/>
      <c r="E169" s="829"/>
      <c r="F169" s="830"/>
      <c r="G169" s="830"/>
      <c r="H169" s="830"/>
      <c r="I169" s="830"/>
      <c r="J169" s="830"/>
      <c r="K169" s="1057"/>
      <c r="L169" s="830"/>
      <c r="M169" s="830"/>
      <c r="N169" s="830"/>
      <c r="O169" s="830"/>
      <c r="P169" s="830"/>
      <c r="Q169" s="830"/>
      <c r="R169" s="830"/>
      <c r="S169" s="830"/>
      <c r="T169" s="830"/>
      <c r="U169" s="830"/>
      <c r="V169" s="830"/>
      <c r="W169" s="830"/>
      <c r="X169" s="830"/>
      <c r="Y169" s="830"/>
      <c r="Z169" s="830"/>
      <c r="AA169" s="830"/>
      <c r="AB169" s="830"/>
      <c r="AC169" s="662"/>
      <c r="AD169" s="832"/>
      <c r="AE169" s="833"/>
      <c r="AF169" s="753"/>
      <c r="AG169" s="753"/>
      <c r="AH169" s="753"/>
      <c r="AI169" s="834"/>
      <c r="AJ169" s="834"/>
      <c r="AK169" s="834"/>
      <c r="AL169" s="834"/>
      <c r="AM169" s="834"/>
      <c r="AN169" s="834"/>
      <c r="AO169" s="834"/>
      <c r="AP169" s="834"/>
      <c r="AQ169" s="834"/>
      <c r="AR169" s="455"/>
      <c r="AS169" s="455"/>
      <c r="AT169" s="455"/>
      <c r="AU169" s="455"/>
      <c r="AV169" s="455"/>
      <c r="AW169" s="455"/>
      <c r="AX169" s="455"/>
      <c r="AY169" s="455"/>
      <c r="AZ169" s="455"/>
      <c r="BA169" s="455"/>
      <c r="BB169" s="455"/>
      <c r="BC169" s="455"/>
      <c r="BD169" s="455"/>
      <c r="BE169" s="455"/>
      <c r="BF169" s="455"/>
      <c r="BG169" s="455"/>
      <c r="BH169" s="835"/>
    </row>
    <row r="170" ht="15.75" customHeight="1">
      <c r="K170" s="1058"/>
      <c r="AD170" s="403"/>
    </row>
    <row r="171" ht="15.75" customHeight="1">
      <c r="K171" s="1058"/>
      <c r="AD171" s="403"/>
    </row>
    <row r="172" ht="15.75" customHeight="1">
      <c r="K172" s="1058"/>
      <c r="AD172" s="403"/>
    </row>
    <row r="173" ht="15.75" customHeight="1">
      <c r="K173" s="1058"/>
      <c r="AD173" s="403"/>
    </row>
    <row r="174" ht="15.75" customHeight="1">
      <c r="K174" s="1058"/>
      <c r="AD174" s="403"/>
    </row>
    <row r="175" ht="15.75" customHeight="1">
      <c r="K175" s="1058"/>
      <c r="AD175" s="403"/>
    </row>
    <row r="176" ht="15.75" customHeight="1">
      <c r="K176" s="1058"/>
      <c r="AD176" s="403"/>
    </row>
    <row r="177" ht="15.75" customHeight="1">
      <c r="K177" s="1058"/>
      <c r="AD177" s="403"/>
    </row>
    <row r="178" ht="15.75" customHeight="1">
      <c r="K178" s="1058"/>
      <c r="AD178" s="403"/>
    </row>
    <row r="179" ht="15.75" customHeight="1">
      <c r="K179" s="1058"/>
      <c r="AD179" s="403"/>
    </row>
    <row r="180" ht="15.75" customHeight="1">
      <c r="K180" s="1058"/>
      <c r="AD180" s="403"/>
    </row>
    <row r="181" ht="15.75" customHeight="1">
      <c r="K181" s="1058"/>
      <c r="AD181" s="403"/>
    </row>
    <row r="182" ht="15.75" customHeight="1">
      <c r="K182" s="1058"/>
      <c r="AD182" s="403"/>
    </row>
    <row r="183" ht="15.75" customHeight="1">
      <c r="K183" s="1058"/>
      <c r="AD183" s="403"/>
    </row>
    <row r="184" ht="15.75" customHeight="1">
      <c r="K184" s="1058"/>
      <c r="AD184" s="403"/>
    </row>
    <row r="185" ht="15.75" customHeight="1">
      <c r="K185" s="1058"/>
      <c r="AD185" s="403"/>
    </row>
    <row r="186" ht="15.75" customHeight="1">
      <c r="K186" s="1058"/>
      <c r="AD186" s="403"/>
    </row>
    <row r="187" ht="15.75" customHeight="1">
      <c r="K187" s="1058"/>
      <c r="AD187" s="403"/>
    </row>
    <row r="188" ht="15.75" customHeight="1">
      <c r="K188" s="1058"/>
      <c r="AD188" s="403"/>
    </row>
    <row r="189" ht="15.75" customHeight="1">
      <c r="K189" s="1058"/>
      <c r="AD189" s="403"/>
    </row>
    <row r="190" ht="15.75" customHeight="1">
      <c r="K190" s="1058"/>
      <c r="AD190" s="403"/>
    </row>
    <row r="191" ht="15.75" customHeight="1">
      <c r="K191" s="1058"/>
      <c r="AD191" s="403"/>
    </row>
    <row r="192" ht="15.75" customHeight="1">
      <c r="K192" s="1058"/>
      <c r="AD192" s="403"/>
    </row>
    <row r="193" ht="15.75" customHeight="1">
      <c r="K193" s="1058"/>
      <c r="AD193" s="403"/>
    </row>
    <row r="194" ht="15.75" customHeight="1">
      <c r="K194" s="1058"/>
      <c r="AD194" s="403"/>
    </row>
    <row r="195" ht="15.75" customHeight="1">
      <c r="K195" s="1058"/>
      <c r="AD195" s="403"/>
    </row>
    <row r="196" ht="15.75" customHeight="1">
      <c r="K196" s="1058"/>
      <c r="AD196" s="403"/>
    </row>
    <row r="197" ht="15.75" customHeight="1">
      <c r="K197" s="1058"/>
      <c r="AD197" s="403"/>
    </row>
    <row r="198" ht="15.75" customHeight="1">
      <c r="K198" s="1058"/>
      <c r="AD198" s="403"/>
    </row>
    <row r="199" ht="15.75" customHeight="1">
      <c r="K199" s="1058"/>
      <c r="AD199" s="403"/>
    </row>
    <row r="200" ht="15.75" customHeight="1">
      <c r="K200" s="1058"/>
      <c r="AD200" s="403"/>
    </row>
    <row r="201" ht="15.75" customHeight="1">
      <c r="K201" s="1058"/>
      <c r="AD201" s="403"/>
    </row>
    <row r="202" ht="15.75" customHeight="1">
      <c r="K202" s="1058"/>
      <c r="AD202" s="403"/>
    </row>
    <row r="203" ht="15.75" customHeight="1">
      <c r="K203" s="1058"/>
      <c r="AD203" s="403"/>
    </row>
    <row r="204" ht="15.75" customHeight="1">
      <c r="K204" s="1058"/>
      <c r="AD204" s="403"/>
    </row>
    <row r="205" ht="15.75" customHeight="1">
      <c r="K205" s="1058"/>
      <c r="AD205" s="403"/>
    </row>
    <row r="206" ht="15.75" customHeight="1">
      <c r="K206" s="1058"/>
      <c r="AD206" s="403"/>
    </row>
    <row r="207" ht="15.75" customHeight="1">
      <c r="K207" s="1058"/>
      <c r="AD207" s="403"/>
    </row>
    <row r="208" ht="15.75" customHeight="1">
      <c r="K208" s="1058"/>
      <c r="AD208" s="403"/>
    </row>
    <row r="209" ht="15.75" customHeight="1">
      <c r="K209" s="1058"/>
      <c r="AD209" s="403"/>
    </row>
    <row r="210" ht="15.75" customHeight="1">
      <c r="K210" s="1058"/>
      <c r="AD210" s="403"/>
    </row>
    <row r="211" ht="15.75" customHeight="1">
      <c r="K211" s="1058"/>
      <c r="AD211" s="403"/>
    </row>
    <row r="212" ht="15.75" customHeight="1">
      <c r="K212" s="1058"/>
      <c r="AD212" s="403"/>
    </row>
    <row r="213" ht="15.75" customHeight="1">
      <c r="K213" s="1058"/>
      <c r="AD213" s="403"/>
    </row>
    <row r="214" ht="15.75" customHeight="1">
      <c r="K214" s="1058"/>
      <c r="AD214" s="403"/>
    </row>
    <row r="215" ht="15.75" customHeight="1">
      <c r="K215" s="1058"/>
      <c r="AD215" s="403"/>
    </row>
    <row r="216" ht="15.75" customHeight="1">
      <c r="K216" s="1058"/>
      <c r="AD216" s="403"/>
    </row>
    <row r="217" ht="15.75" customHeight="1">
      <c r="K217" s="1058"/>
      <c r="AD217" s="403"/>
    </row>
    <row r="218" ht="15.75" customHeight="1">
      <c r="K218" s="1058"/>
      <c r="AD218" s="403"/>
    </row>
    <row r="219" ht="15.75" customHeight="1">
      <c r="K219" s="1058"/>
      <c r="AD219" s="403"/>
    </row>
    <row r="220" ht="15.75" customHeight="1">
      <c r="K220" s="1058"/>
      <c r="AD220" s="403"/>
    </row>
    <row r="221" ht="15.75" customHeight="1">
      <c r="K221" s="1058"/>
      <c r="AD221" s="403"/>
    </row>
    <row r="222" ht="15.75" customHeight="1">
      <c r="K222" s="1058"/>
      <c r="AD222" s="403"/>
    </row>
    <row r="223" ht="15.75" customHeight="1">
      <c r="K223" s="1058"/>
      <c r="AD223" s="403"/>
    </row>
    <row r="224" ht="15.75" customHeight="1">
      <c r="K224" s="1058"/>
      <c r="AD224" s="403"/>
    </row>
    <row r="225" ht="15.75" customHeight="1">
      <c r="K225" s="1058"/>
      <c r="AD225" s="403"/>
    </row>
    <row r="226" ht="15.75" customHeight="1">
      <c r="K226" s="1058"/>
      <c r="AD226" s="403"/>
    </row>
    <row r="227" ht="15.75" customHeight="1">
      <c r="K227" s="1058"/>
      <c r="AD227" s="403"/>
    </row>
    <row r="228" ht="15.75" customHeight="1">
      <c r="K228" s="1058"/>
      <c r="AD228" s="403"/>
    </row>
    <row r="229" ht="15.75" customHeight="1">
      <c r="K229" s="1058"/>
      <c r="AD229" s="403"/>
    </row>
    <row r="230" ht="15.75" customHeight="1">
      <c r="K230" s="1058"/>
      <c r="AD230" s="403"/>
    </row>
    <row r="231" ht="15.75" customHeight="1">
      <c r="K231" s="1058"/>
      <c r="AD231" s="403"/>
    </row>
    <row r="232" ht="15.75" customHeight="1">
      <c r="K232" s="1058"/>
      <c r="AD232" s="403"/>
    </row>
    <row r="233" ht="15.75" customHeight="1">
      <c r="K233" s="1058"/>
      <c r="AD233" s="403"/>
    </row>
    <row r="234" ht="15.75" customHeight="1">
      <c r="K234" s="1058"/>
      <c r="AD234" s="403"/>
    </row>
    <row r="235" ht="15.75" customHeight="1">
      <c r="K235" s="1058"/>
      <c r="AD235" s="403"/>
    </row>
    <row r="236" ht="15.75" customHeight="1">
      <c r="K236" s="1058"/>
      <c r="AD236" s="403"/>
    </row>
    <row r="237" ht="15.75" customHeight="1">
      <c r="K237" s="1058"/>
      <c r="AD237" s="403"/>
    </row>
    <row r="238" ht="15.75" customHeight="1">
      <c r="K238" s="1058"/>
      <c r="AD238" s="403"/>
    </row>
    <row r="239" ht="15.75" customHeight="1">
      <c r="K239" s="1058"/>
      <c r="AD239" s="403"/>
    </row>
    <row r="240" ht="15.75" customHeight="1">
      <c r="K240" s="1058"/>
      <c r="AD240" s="403"/>
    </row>
    <row r="241" ht="15.75" customHeight="1">
      <c r="K241" s="1058"/>
      <c r="AD241" s="403"/>
    </row>
    <row r="242" ht="15.75" customHeight="1">
      <c r="K242" s="1058"/>
      <c r="AD242" s="403"/>
    </row>
    <row r="243" ht="15.75" customHeight="1">
      <c r="K243" s="1058"/>
      <c r="AD243" s="403"/>
    </row>
    <row r="244" ht="15.75" customHeight="1">
      <c r="K244" s="1058"/>
      <c r="AD244" s="403"/>
    </row>
    <row r="245" ht="15.75" customHeight="1">
      <c r="K245" s="1058"/>
      <c r="AD245" s="403"/>
    </row>
    <row r="246" ht="15.75" customHeight="1">
      <c r="K246" s="1058"/>
      <c r="AD246" s="403"/>
    </row>
    <row r="247" ht="15.75" customHeight="1">
      <c r="K247" s="1058"/>
      <c r="AD247" s="403"/>
    </row>
    <row r="248" ht="15.75" customHeight="1">
      <c r="K248" s="1058"/>
      <c r="AD248" s="403"/>
    </row>
    <row r="249" ht="15.75" customHeight="1">
      <c r="K249" s="1058"/>
      <c r="AD249" s="403"/>
    </row>
    <row r="250" ht="15.75" customHeight="1">
      <c r="K250" s="1058"/>
      <c r="AD250" s="403"/>
    </row>
    <row r="251" ht="15.75" customHeight="1">
      <c r="K251" s="1058"/>
      <c r="AD251" s="403"/>
    </row>
    <row r="252" ht="15.75" customHeight="1">
      <c r="K252" s="1058"/>
      <c r="AD252" s="403"/>
    </row>
    <row r="253" ht="15.75" customHeight="1">
      <c r="K253" s="1058"/>
      <c r="AD253" s="403"/>
    </row>
    <row r="254" ht="15.75" customHeight="1">
      <c r="K254" s="1058"/>
      <c r="AD254" s="403"/>
    </row>
    <row r="255" ht="15.75" customHeight="1">
      <c r="K255" s="1058"/>
      <c r="AD255" s="403"/>
    </row>
    <row r="256" ht="15.75" customHeight="1">
      <c r="K256" s="1058"/>
      <c r="AD256" s="403"/>
    </row>
    <row r="257" ht="15.75" customHeight="1">
      <c r="K257" s="1058"/>
      <c r="AD257" s="403"/>
    </row>
    <row r="258" ht="15.75" customHeight="1">
      <c r="K258" s="1058"/>
      <c r="AD258" s="403"/>
    </row>
    <row r="259" ht="15.75" customHeight="1">
      <c r="K259" s="1058"/>
      <c r="AD259" s="403"/>
    </row>
    <row r="260" ht="15.75" customHeight="1">
      <c r="K260" s="1058"/>
      <c r="AD260" s="403"/>
    </row>
    <row r="261" ht="15.75" customHeight="1">
      <c r="K261" s="1058"/>
      <c r="AD261" s="403"/>
    </row>
    <row r="262" ht="15.75" customHeight="1">
      <c r="K262" s="1058"/>
      <c r="AD262" s="403"/>
    </row>
    <row r="263" ht="15.75" customHeight="1">
      <c r="K263" s="1058"/>
      <c r="AD263" s="403"/>
    </row>
    <row r="264" ht="15.75" customHeight="1">
      <c r="K264" s="1058"/>
      <c r="AD264" s="403"/>
    </row>
    <row r="265" ht="15.75" customHeight="1">
      <c r="K265" s="1058"/>
      <c r="AD265" s="403"/>
    </row>
    <row r="266" ht="15.75" customHeight="1">
      <c r="K266" s="1058"/>
      <c r="AD266" s="403"/>
    </row>
    <row r="267" ht="15.75" customHeight="1">
      <c r="K267" s="1058"/>
      <c r="AD267" s="403"/>
    </row>
    <row r="268" ht="15.75" customHeight="1">
      <c r="K268" s="1058"/>
      <c r="AD268" s="403"/>
    </row>
    <row r="269" ht="15.75" customHeight="1">
      <c r="K269" s="1058"/>
      <c r="AD269" s="403"/>
    </row>
    <row r="270" ht="15.75" customHeight="1">
      <c r="K270" s="1058"/>
      <c r="AD270" s="403"/>
    </row>
    <row r="271" ht="15.75" customHeight="1">
      <c r="K271" s="1058"/>
      <c r="AD271" s="403"/>
    </row>
    <row r="272" ht="15.75" customHeight="1">
      <c r="K272" s="1058"/>
      <c r="AD272" s="403"/>
    </row>
    <row r="273" ht="15.75" customHeight="1">
      <c r="K273" s="1058"/>
      <c r="AD273" s="403"/>
    </row>
    <row r="274" ht="15.75" customHeight="1">
      <c r="K274" s="1058"/>
      <c r="AD274" s="403"/>
    </row>
    <row r="275" ht="15.75" customHeight="1">
      <c r="K275" s="1058"/>
      <c r="AD275" s="403"/>
    </row>
    <row r="276" ht="15.75" customHeight="1">
      <c r="K276" s="1058"/>
      <c r="AD276" s="403"/>
    </row>
    <row r="277" ht="15.75" customHeight="1">
      <c r="K277" s="1058"/>
      <c r="AD277" s="403"/>
    </row>
    <row r="278" ht="15.75" customHeight="1">
      <c r="K278" s="1058"/>
      <c r="AD278" s="403"/>
    </row>
    <row r="279" ht="15.75" customHeight="1">
      <c r="K279" s="1058"/>
      <c r="AD279" s="403"/>
    </row>
    <row r="280" ht="15.75" customHeight="1">
      <c r="K280" s="1058"/>
      <c r="AD280" s="403"/>
    </row>
    <row r="281" ht="15.75" customHeight="1">
      <c r="K281" s="1058"/>
      <c r="AD281" s="403"/>
    </row>
    <row r="282" ht="15.75" customHeight="1">
      <c r="K282" s="1058"/>
      <c r="AD282" s="403"/>
    </row>
    <row r="283" ht="15.75" customHeight="1">
      <c r="K283" s="1058"/>
      <c r="AD283" s="403"/>
    </row>
    <row r="284" ht="15.75" customHeight="1">
      <c r="K284" s="1058"/>
      <c r="AD284" s="403"/>
    </row>
    <row r="285" ht="15.75" customHeight="1">
      <c r="K285" s="1058"/>
      <c r="AD285" s="403"/>
    </row>
    <row r="286" ht="15.75" customHeight="1">
      <c r="K286" s="1058"/>
      <c r="AD286" s="403"/>
    </row>
    <row r="287" ht="15.75" customHeight="1">
      <c r="K287" s="1058"/>
      <c r="AD287" s="403"/>
    </row>
    <row r="288" ht="15.75" customHeight="1">
      <c r="K288" s="1058"/>
      <c r="AD288" s="403"/>
    </row>
    <row r="289" ht="15.75" customHeight="1">
      <c r="K289" s="1058"/>
      <c r="AD289" s="403"/>
    </row>
    <row r="290" ht="15.75" customHeight="1">
      <c r="K290" s="1058"/>
      <c r="AD290" s="403"/>
    </row>
    <row r="291" ht="15.75" customHeight="1">
      <c r="K291" s="1058"/>
      <c r="AD291" s="403"/>
    </row>
    <row r="292" ht="15.75" customHeight="1">
      <c r="K292" s="1058"/>
      <c r="AD292" s="403"/>
    </row>
    <row r="293" ht="15.75" customHeight="1">
      <c r="K293" s="1058"/>
      <c r="AD293" s="403"/>
    </row>
    <row r="294" ht="15.75" customHeight="1">
      <c r="K294" s="1058"/>
      <c r="AD294" s="403"/>
    </row>
    <row r="295" ht="15.75" customHeight="1">
      <c r="K295" s="1058"/>
      <c r="AD295" s="403"/>
    </row>
    <row r="296" ht="15.75" customHeight="1">
      <c r="K296" s="1058"/>
      <c r="AD296" s="403"/>
    </row>
    <row r="297" ht="15.75" customHeight="1">
      <c r="K297" s="1058"/>
      <c r="AD297" s="403"/>
    </row>
    <row r="298" ht="15.75" customHeight="1">
      <c r="K298" s="1058"/>
      <c r="AD298" s="403"/>
    </row>
    <row r="299" ht="15.75" customHeight="1">
      <c r="K299" s="1058"/>
      <c r="AD299" s="403"/>
    </row>
    <row r="300" ht="15.75" customHeight="1">
      <c r="K300" s="1058"/>
      <c r="AD300" s="403"/>
    </row>
    <row r="301" ht="15.75" customHeight="1">
      <c r="K301" s="1058"/>
      <c r="AD301" s="403"/>
    </row>
    <row r="302" ht="15.75" customHeight="1">
      <c r="K302" s="1058"/>
      <c r="AD302" s="403"/>
    </row>
    <row r="303" ht="15.75" customHeight="1">
      <c r="K303" s="1058"/>
      <c r="AD303" s="403"/>
    </row>
    <row r="304" ht="15.75" customHeight="1">
      <c r="K304" s="1058"/>
      <c r="AD304" s="403"/>
    </row>
    <row r="305" ht="15.75" customHeight="1">
      <c r="K305" s="1058"/>
      <c r="AD305" s="403"/>
    </row>
    <row r="306" ht="15.75" customHeight="1">
      <c r="K306" s="1058"/>
      <c r="AD306" s="403"/>
    </row>
    <row r="307" ht="15.75" customHeight="1">
      <c r="K307" s="1058"/>
      <c r="AD307" s="403"/>
    </row>
    <row r="308" ht="15.75" customHeight="1">
      <c r="K308" s="1058"/>
      <c r="AD308" s="403"/>
    </row>
    <row r="309" ht="15.75" customHeight="1">
      <c r="K309" s="1058"/>
      <c r="AD309" s="403"/>
    </row>
    <row r="310" ht="15.75" customHeight="1">
      <c r="K310" s="1058"/>
      <c r="AD310" s="403"/>
    </row>
    <row r="311" ht="15.75" customHeight="1">
      <c r="K311" s="1058"/>
      <c r="AD311" s="403"/>
    </row>
    <row r="312" ht="15.75" customHeight="1">
      <c r="K312" s="1058"/>
      <c r="AD312" s="403"/>
    </row>
    <row r="313" ht="15.75" customHeight="1">
      <c r="K313" s="1058"/>
      <c r="AD313" s="403"/>
    </row>
    <row r="314" ht="15.75" customHeight="1">
      <c r="K314" s="1058"/>
      <c r="AD314" s="403"/>
    </row>
    <row r="315" ht="15.75" customHeight="1">
      <c r="K315" s="1058"/>
      <c r="AD315" s="403"/>
    </row>
    <row r="316" ht="15.75" customHeight="1">
      <c r="K316" s="1058"/>
      <c r="AD316" s="403"/>
    </row>
    <row r="317" ht="15.75" customHeight="1">
      <c r="K317" s="1058"/>
      <c r="AD317" s="403"/>
    </row>
    <row r="318" ht="15.75" customHeight="1">
      <c r="K318" s="1058"/>
      <c r="AD318" s="403"/>
    </row>
    <row r="319" ht="15.75" customHeight="1">
      <c r="K319" s="1058"/>
      <c r="AD319" s="403"/>
    </row>
    <row r="320" ht="15.75" customHeight="1">
      <c r="K320" s="1058"/>
      <c r="AD320" s="403"/>
    </row>
    <row r="321" ht="15.75" customHeight="1">
      <c r="K321" s="1058"/>
      <c r="AD321" s="403"/>
    </row>
    <row r="322" ht="15.75" customHeight="1">
      <c r="K322" s="1058"/>
      <c r="AD322" s="403"/>
    </row>
    <row r="323" ht="15.75" customHeight="1">
      <c r="K323" s="1058"/>
      <c r="AD323" s="403"/>
    </row>
    <row r="324" ht="15.75" customHeight="1">
      <c r="K324" s="1058"/>
      <c r="AD324" s="403"/>
    </row>
    <row r="325" ht="15.75" customHeight="1">
      <c r="K325" s="1058"/>
      <c r="AD325" s="403"/>
    </row>
    <row r="326" ht="15.75" customHeight="1">
      <c r="K326" s="1058"/>
      <c r="AD326" s="403"/>
    </row>
    <row r="327" ht="15.75" customHeight="1">
      <c r="K327" s="1058"/>
      <c r="AD327" s="403"/>
    </row>
    <row r="328" ht="15.75" customHeight="1">
      <c r="K328" s="1058"/>
      <c r="AD328" s="403"/>
    </row>
    <row r="329" ht="15.75" customHeight="1">
      <c r="K329" s="1058"/>
      <c r="AD329" s="403"/>
    </row>
    <row r="330" ht="15.75" customHeight="1">
      <c r="K330" s="1058"/>
      <c r="AD330" s="403"/>
    </row>
    <row r="331" ht="15.75" customHeight="1">
      <c r="K331" s="1058"/>
      <c r="AD331" s="403"/>
    </row>
    <row r="332" ht="15.75" customHeight="1">
      <c r="K332" s="1058"/>
      <c r="AD332" s="403"/>
    </row>
    <row r="333" ht="15.75" customHeight="1">
      <c r="K333" s="1058"/>
      <c r="AD333" s="403"/>
    </row>
    <row r="334" ht="15.75" customHeight="1">
      <c r="K334" s="1058"/>
      <c r="AD334" s="403"/>
    </row>
    <row r="335" ht="15.75" customHeight="1">
      <c r="K335" s="1058"/>
      <c r="AD335" s="403"/>
    </row>
    <row r="336" ht="15.75" customHeight="1">
      <c r="K336" s="1058"/>
      <c r="AD336" s="403"/>
    </row>
    <row r="337" ht="15.75" customHeight="1">
      <c r="K337" s="1058"/>
      <c r="AD337" s="403"/>
    </row>
    <row r="338" ht="15.75" customHeight="1">
      <c r="K338" s="1058"/>
      <c r="AD338" s="403"/>
    </row>
    <row r="339" ht="15.75" customHeight="1">
      <c r="K339" s="1058"/>
      <c r="AD339" s="403"/>
    </row>
    <row r="340" ht="15.75" customHeight="1">
      <c r="K340" s="1058"/>
      <c r="AD340" s="403"/>
    </row>
    <row r="341" ht="15.75" customHeight="1">
      <c r="K341" s="1058"/>
      <c r="AD341" s="403"/>
    </row>
    <row r="342" ht="15.75" customHeight="1">
      <c r="K342" s="1058"/>
      <c r="AD342" s="403"/>
    </row>
    <row r="343" ht="15.75" customHeight="1">
      <c r="K343" s="1058"/>
      <c r="AD343" s="403"/>
    </row>
    <row r="344" ht="15.75" customHeight="1">
      <c r="K344" s="1058"/>
      <c r="AD344" s="403"/>
    </row>
    <row r="345" ht="15.75" customHeight="1">
      <c r="K345" s="1058"/>
      <c r="AD345" s="403"/>
    </row>
    <row r="346" ht="15.75" customHeight="1">
      <c r="K346" s="1058"/>
      <c r="AD346" s="403"/>
    </row>
    <row r="347" ht="15.75" customHeight="1">
      <c r="K347" s="1058"/>
      <c r="AD347" s="403"/>
    </row>
    <row r="348" ht="15.75" customHeight="1">
      <c r="K348" s="1058"/>
      <c r="AD348" s="403"/>
    </row>
    <row r="349" ht="15.75" customHeight="1">
      <c r="K349" s="1058"/>
      <c r="AD349" s="403"/>
    </row>
    <row r="350" ht="15.75" customHeight="1">
      <c r="K350" s="1058"/>
      <c r="AD350" s="403"/>
    </row>
    <row r="351" ht="15.75" customHeight="1">
      <c r="K351" s="1058"/>
      <c r="AD351" s="403"/>
    </row>
    <row r="352" ht="15.75" customHeight="1">
      <c r="K352" s="1058"/>
      <c r="AD352" s="403"/>
    </row>
    <row r="353" ht="15.75" customHeight="1">
      <c r="K353" s="1058"/>
      <c r="AD353" s="403"/>
    </row>
    <row r="354" ht="15.75" customHeight="1">
      <c r="K354" s="1058"/>
      <c r="AD354" s="403"/>
    </row>
    <row r="355" ht="15.75" customHeight="1">
      <c r="K355" s="1058"/>
      <c r="AD355" s="403"/>
    </row>
    <row r="356" ht="15.75" customHeight="1">
      <c r="K356" s="1058"/>
      <c r="AD356" s="403"/>
    </row>
    <row r="357" ht="15.75" customHeight="1">
      <c r="K357" s="1058"/>
      <c r="AD357" s="403"/>
    </row>
    <row r="358" ht="15.75" customHeight="1">
      <c r="K358" s="1058"/>
      <c r="AD358" s="403"/>
    </row>
    <row r="359" ht="15.75" customHeight="1">
      <c r="K359" s="1058"/>
      <c r="AD359" s="403"/>
    </row>
    <row r="360" ht="15.75" customHeight="1">
      <c r="K360" s="1058"/>
      <c r="AD360" s="403"/>
    </row>
    <row r="361" ht="15.75" customHeight="1">
      <c r="K361" s="1058"/>
      <c r="AD361" s="403"/>
    </row>
    <row r="362" ht="15.75" customHeight="1">
      <c r="K362" s="1058"/>
      <c r="AD362" s="403"/>
    </row>
    <row r="363" ht="15.75" customHeight="1">
      <c r="K363" s="1058"/>
      <c r="AD363" s="403"/>
    </row>
    <row r="364" ht="15.75" customHeight="1">
      <c r="K364" s="1058"/>
      <c r="AD364" s="403"/>
    </row>
    <row r="365" ht="15.75" customHeight="1">
      <c r="K365" s="1058"/>
      <c r="AD365" s="403"/>
    </row>
    <row r="366" ht="15.75" customHeight="1">
      <c r="K366" s="1058"/>
      <c r="AD366" s="403"/>
    </row>
    <row r="367" ht="15.75" customHeight="1">
      <c r="K367" s="1058"/>
      <c r="AD367" s="403"/>
    </row>
    <row r="368" ht="15.75" customHeight="1">
      <c r="K368" s="1058"/>
      <c r="AD368" s="403"/>
    </row>
    <row r="369" ht="15.75" customHeight="1">
      <c r="K369" s="1058"/>
      <c r="AD369" s="403"/>
    </row>
    <row r="370" ht="15.75" customHeight="1">
      <c r="K370" s="1058"/>
      <c r="AD370" s="403"/>
    </row>
    <row r="371" ht="15.75" customHeight="1">
      <c r="K371" s="1058"/>
      <c r="AD371" s="403"/>
    </row>
    <row r="372" ht="15.75" customHeight="1">
      <c r="K372" s="1058"/>
      <c r="AD372" s="403"/>
    </row>
    <row r="373" ht="15.75" customHeight="1">
      <c r="K373" s="1058"/>
      <c r="AD373" s="403"/>
    </row>
    <row r="374" ht="15.75" customHeight="1">
      <c r="K374" s="1058"/>
      <c r="AD374" s="403"/>
    </row>
    <row r="375" ht="15.75" customHeight="1">
      <c r="K375" s="1058"/>
      <c r="AD375" s="403"/>
    </row>
    <row r="376" ht="15.75" customHeight="1">
      <c r="K376" s="1058"/>
      <c r="AD376" s="403"/>
    </row>
    <row r="377" ht="15.75" customHeight="1">
      <c r="K377" s="1058"/>
      <c r="AD377" s="403"/>
    </row>
    <row r="378" ht="15.75" customHeight="1">
      <c r="K378" s="1058"/>
      <c r="AD378" s="403"/>
    </row>
    <row r="379" ht="15.75" customHeight="1">
      <c r="K379" s="1058"/>
      <c r="AD379" s="403"/>
    </row>
    <row r="380" ht="15.75" customHeight="1">
      <c r="K380" s="1058"/>
      <c r="AD380" s="403"/>
    </row>
    <row r="381" ht="15.75" customHeight="1">
      <c r="K381" s="1058"/>
      <c r="AD381" s="403"/>
    </row>
    <row r="382" ht="15.75" customHeight="1">
      <c r="K382" s="1058"/>
      <c r="AD382" s="403"/>
    </row>
    <row r="383" ht="15.75" customHeight="1">
      <c r="K383" s="1058"/>
      <c r="AD383" s="403"/>
    </row>
    <row r="384" ht="15.75" customHeight="1">
      <c r="K384" s="1058"/>
      <c r="AD384" s="403"/>
    </row>
    <row r="385" ht="15.75" customHeight="1">
      <c r="K385" s="1058"/>
      <c r="AD385" s="403"/>
    </row>
    <row r="386" ht="15.75" customHeight="1">
      <c r="K386" s="1058"/>
      <c r="AD386" s="403"/>
    </row>
    <row r="387" ht="15.75" customHeight="1">
      <c r="K387" s="1058"/>
      <c r="AD387" s="403"/>
    </row>
    <row r="388" ht="15.75" customHeight="1">
      <c r="K388" s="1058"/>
      <c r="AD388" s="403"/>
    </row>
    <row r="389" ht="15.75" customHeight="1">
      <c r="K389" s="1058"/>
      <c r="AD389" s="403"/>
    </row>
    <row r="390" ht="15.75" customHeight="1">
      <c r="K390" s="1058"/>
      <c r="AD390" s="403"/>
    </row>
    <row r="391" ht="15.75" customHeight="1">
      <c r="K391" s="1058"/>
      <c r="AD391" s="403"/>
    </row>
    <row r="392" ht="15.75" customHeight="1">
      <c r="K392" s="1058"/>
      <c r="AD392" s="403"/>
    </row>
    <row r="393" ht="15.75" customHeight="1">
      <c r="K393" s="1058"/>
      <c r="AD393" s="403"/>
    </row>
    <row r="394" ht="15.75" customHeight="1">
      <c r="K394" s="1058"/>
      <c r="AD394" s="403"/>
    </row>
    <row r="395" ht="15.75" customHeight="1">
      <c r="K395" s="1058"/>
      <c r="AD395" s="403"/>
    </row>
    <row r="396" ht="15.75" customHeight="1">
      <c r="K396" s="1058"/>
      <c r="AD396" s="403"/>
    </row>
    <row r="397" ht="15.75" customHeight="1">
      <c r="K397" s="1058"/>
      <c r="AD397" s="403"/>
    </row>
    <row r="398" ht="15.75" customHeight="1">
      <c r="K398" s="1058"/>
      <c r="AD398" s="403"/>
    </row>
    <row r="399" ht="15.75" customHeight="1">
      <c r="K399" s="1058"/>
      <c r="AD399" s="403"/>
    </row>
    <row r="400" ht="15.75" customHeight="1">
      <c r="K400" s="1058"/>
      <c r="AD400" s="403"/>
    </row>
    <row r="401" ht="15.75" customHeight="1">
      <c r="K401" s="1058"/>
      <c r="AD401" s="403"/>
    </row>
    <row r="402" ht="15.75" customHeight="1">
      <c r="K402" s="1058"/>
      <c r="AD402" s="403"/>
    </row>
    <row r="403" ht="15.75" customHeight="1">
      <c r="K403" s="1058"/>
      <c r="AD403" s="403"/>
    </row>
    <row r="404" ht="15.75" customHeight="1">
      <c r="K404" s="1058"/>
      <c r="AD404" s="403"/>
    </row>
    <row r="405" ht="15.75" customHeight="1">
      <c r="K405" s="1058"/>
      <c r="AD405" s="403"/>
    </row>
    <row r="406" ht="15.75" customHeight="1">
      <c r="K406" s="1058"/>
      <c r="AD406" s="403"/>
    </row>
    <row r="407" ht="15.75" customHeight="1">
      <c r="K407" s="1058"/>
      <c r="AD407" s="403"/>
    </row>
    <row r="408" ht="15.75" customHeight="1">
      <c r="K408" s="1058"/>
      <c r="AD408" s="403"/>
    </row>
    <row r="409" ht="15.75" customHeight="1">
      <c r="K409" s="1058"/>
      <c r="AD409" s="403"/>
    </row>
    <row r="410" ht="15.75" customHeight="1">
      <c r="K410" s="1058"/>
      <c r="AD410" s="403"/>
    </row>
    <row r="411" ht="15.75" customHeight="1">
      <c r="K411" s="1058"/>
      <c r="AD411" s="403"/>
    </row>
    <row r="412" ht="15.75" customHeight="1">
      <c r="K412" s="1058"/>
      <c r="AD412" s="403"/>
    </row>
    <row r="413" ht="15.75" customHeight="1">
      <c r="K413" s="1058"/>
      <c r="AD413" s="403"/>
    </row>
    <row r="414" ht="15.75" customHeight="1">
      <c r="K414" s="1058"/>
      <c r="AD414" s="403"/>
    </row>
    <row r="415" ht="15.75" customHeight="1">
      <c r="K415" s="1058"/>
      <c r="AD415" s="403"/>
    </row>
    <row r="416" ht="15.75" customHeight="1">
      <c r="K416" s="1058"/>
      <c r="AD416" s="403"/>
    </row>
    <row r="417" ht="15.75" customHeight="1">
      <c r="K417" s="1058"/>
      <c r="AD417" s="403"/>
    </row>
    <row r="418" ht="15.75" customHeight="1">
      <c r="K418" s="1058"/>
      <c r="AD418" s="403"/>
    </row>
    <row r="419" ht="15.75" customHeight="1">
      <c r="K419" s="1058"/>
      <c r="AD419" s="403"/>
    </row>
    <row r="420" ht="15.75" customHeight="1">
      <c r="K420" s="1058"/>
      <c r="AD420" s="403"/>
    </row>
    <row r="421" ht="15.75" customHeight="1">
      <c r="K421" s="1058"/>
      <c r="AD421" s="403"/>
    </row>
    <row r="422" ht="15.75" customHeight="1">
      <c r="K422" s="1058"/>
      <c r="AD422" s="403"/>
    </row>
    <row r="423" ht="15.75" customHeight="1">
      <c r="K423" s="1058"/>
      <c r="AD423" s="403"/>
    </row>
    <row r="424" ht="15.75" customHeight="1">
      <c r="K424" s="1058"/>
      <c r="AD424" s="403"/>
    </row>
    <row r="425" ht="15.75" customHeight="1">
      <c r="K425" s="1058"/>
      <c r="AD425" s="403"/>
    </row>
    <row r="426" ht="15.75" customHeight="1">
      <c r="K426" s="1058"/>
      <c r="AD426" s="403"/>
    </row>
    <row r="427" ht="15.75" customHeight="1">
      <c r="K427" s="1058"/>
      <c r="AD427" s="403"/>
    </row>
    <row r="428" ht="15.75" customHeight="1">
      <c r="K428" s="1058"/>
      <c r="AD428" s="403"/>
    </row>
    <row r="429" ht="15.75" customHeight="1">
      <c r="K429" s="1058"/>
      <c r="AD429" s="403"/>
    </row>
    <row r="430" ht="15.75" customHeight="1">
      <c r="K430" s="1058"/>
      <c r="AD430" s="403"/>
    </row>
    <row r="431" ht="15.75" customHeight="1">
      <c r="K431" s="1058"/>
      <c r="AD431" s="403"/>
    </row>
    <row r="432" ht="15.75" customHeight="1">
      <c r="K432" s="1058"/>
      <c r="AD432" s="403"/>
    </row>
    <row r="433" ht="15.75" customHeight="1">
      <c r="K433" s="1058"/>
      <c r="AD433" s="403"/>
    </row>
    <row r="434" ht="15.75" customHeight="1">
      <c r="K434" s="1058"/>
      <c r="AD434" s="403"/>
    </row>
    <row r="435" ht="15.75" customHeight="1">
      <c r="K435" s="1058"/>
      <c r="AD435" s="403"/>
    </row>
    <row r="436" ht="15.75" customHeight="1">
      <c r="K436" s="1058"/>
      <c r="AD436" s="403"/>
    </row>
    <row r="437" ht="15.75" customHeight="1">
      <c r="K437" s="1058"/>
      <c r="AD437" s="403"/>
    </row>
    <row r="438" ht="15.75" customHeight="1">
      <c r="K438" s="1058"/>
      <c r="AD438" s="403"/>
    </row>
    <row r="439" ht="15.75" customHeight="1">
      <c r="K439" s="1058"/>
      <c r="AD439" s="403"/>
    </row>
    <row r="440" ht="15.75" customHeight="1">
      <c r="K440" s="1058"/>
      <c r="AD440" s="403"/>
    </row>
    <row r="441" ht="15.75" customHeight="1">
      <c r="K441" s="1058"/>
      <c r="AD441" s="403"/>
    </row>
    <row r="442" ht="15.75" customHeight="1">
      <c r="K442" s="1058"/>
      <c r="AD442" s="403"/>
    </row>
    <row r="443" ht="15.75" customHeight="1">
      <c r="K443" s="1058"/>
      <c r="AD443" s="403"/>
    </row>
    <row r="444" ht="15.75" customHeight="1">
      <c r="K444" s="1058"/>
      <c r="AD444" s="403"/>
    </row>
    <row r="445" ht="15.75" customHeight="1">
      <c r="K445" s="1058"/>
      <c r="AD445" s="403"/>
    </row>
    <row r="446" ht="15.75" customHeight="1">
      <c r="K446" s="1058"/>
      <c r="AD446" s="403"/>
    </row>
    <row r="447" ht="15.75" customHeight="1">
      <c r="K447" s="1058"/>
      <c r="AD447" s="403"/>
    </row>
    <row r="448" ht="15.75" customHeight="1">
      <c r="K448" s="1058"/>
      <c r="AD448" s="403"/>
    </row>
    <row r="449" ht="15.75" customHeight="1">
      <c r="K449" s="1058"/>
      <c r="AD449" s="403"/>
    </row>
    <row r="450" ht="15.75" customHeight="1">
      <c r="K450" s="1058"/>
      <c r="AD450" s="403"/>
    </row>
    <row r="451" ht="15.75" customHeight="1">
      <c r="K451" s="1058"/>
      <c r="AD451" s="403"/>
    </row>
    <row r="452" ht="15.75" customHeight="1">
      <c r="K452" s="1058"/>
      <c r="AD452" s="403"/>
    </row>
    <row r="453" ht="15.75" customHeight="1">
      <c r="K453" s="1058"/>
      <c r="AD453" s="403"/>
    </row>
    <row r="454" ht="15.75" customHeight="1">
      <c r="K454" s="1058"/>
      <c r="AD454" s="403"/>
    </row>
    <row r="455" ht="15.75" customHeight="1">
      <c r="K455" s="1058"/>
      <c r="AD455" s="403"/>
    </row>
    <row r="456" ht="15.75" customHeight="1">
      <c r="K456" s="1058"/>
      <c r="AD456" s="403"/>
    </row>
    <row r="457" ht="15.75" customHeight="1">
      <c r="K457" s="1058"/>
      <c r="AD457" s="403"/>
    </row>
    <row r="458" ht="15.75" customHeight="1">
      <c r="K458" s="1058"/>
      <c r="AD458" s="403"/>
    </row>
    <row r="459" ht="15.75" customHeight="1">
      <c r="K459" s="1058"/>
      <c r="AD459" s="403"/>
    </row>
    <row r="460" ht="15.75" customHeight="1">
      <c r="K460" s="1058"/>
      <c r="AD460" s="403"/>
    </row>
    <row r="461" ht="15.75" customHeight="1">
      <c r="K461" s="1058"/>
      <c r="AD461" s="403"/>
    </row>
    <row r="462" ht="15.75" customHeight="1">
      <c r="K462" s="1058"/>
      <c r="AD462" s="403"/>
    </row>
    <row r="463" ht="15.75" customHeight="1">
      <c r="K463" s="1058"/>
      <c r="AD463" s="403"/>
    </row>
    <row r="464" ht="15.75" customHeight="1">
      <c r="K464" s="1058"/>
      <c r="AD464" s="403"/>
    </row>
    <row r="465" ht="15.75" customHeight="1">
      <c r="K465" s="1058"/>
      <c r="AD465" s="403"/>
    </row>
    <row r="466" ht="15.75" customHeight="1">
      <c r="K466" s="1058"/>
      <c r="AD466" s="403"/>
    </row>
    <row r="467" ht="15.75" customHeight="1">
      <c r="K467" s="1058"/>
      <c r="AD467" s="403"/>
    </row>
    <row r="468" ht="15.75" customHeight="1">
      <c r="K468" s="1058"/>
      <c r="AD468" s="403"/>
    </row>
    <row r="469" ht="15.75" customHeight="1">
      <c r="K469" s="1058"/>
      <c r="AD469" s="403"/>
    </row>
    <row r="470" ht="15.75" customHeight="1">
      <c r="K470" s="1058"/>
      <c r="AD470" s="403"/>
    </row>
    <row r="471" ht="15.75" customHeight="1">
      <c r="K471" s="1058"/>
      <c r="AD471" s="403"/>
    </row>
    <row r="472" ht="15.75" customHeight="1">
      <c r="K472" s="1058"/>
      <c r="AD472" s="403"/>
    </row>
    <row r="473" ht="15.75" customHeight="1">
      <c r="K473" s="1058"/>
      <c r="AD473" s="403"/>
    </row>
    <row r="474" ht="15.75" customHeight="1">
      <c r="K474" s="1058"/>
      <c r="AD474" s="403"/>
    </row>
    <row r="475" ht="15.75" customHeight="1">
      <c r="K475" s="1058"/>
      <c r="AD475" s="403"/>
    </row>
    <row r="476" ht="15.75" customHeight="1">
      <c r="K476" s="1058"/>
      <c r="AD476" s="403"/>
    </row>
    <row r="477" ht="15.75" customHeight="1">
      <c r="K477" s="1058"/>
      <c r="AD477" s="403"/>
    </row>
    <row r="478" ht="15.75" customHeight="1">
      <c r="K478" s="1058"/>
      <c r="AD478" s="403"/>
    </row>
    <row r="479" ht="15.75" customHeight="1">
      <c r="K479" s="1058"/>
      <c r="AD479" s="403"/>
    </row>
    <row r="480" ht="15.75" customHeight="1">
      <c r="K480" s="1058"/>
      <c r="AD480" s="403"/>
    </row>
    <row r="481" ht="15.75" customHeight="1">
      <c r="K481" s="1058"/>
      <c r="AD481" s="403"/>
    </row>
    <row r="482" ht="15.75" customHeight="1">
      <c r="K482" s="1058"/>
      <c r="AD482" s="403"/>
    </row>
    <row r="483" ht="15.75" customHeight="1">
      <c r="K483" s="1058"/>
      <c r="AD483" s="403"/>
    </row>
    <row r="484" ht="15.75" customHeight="1">
      <c r="K484" s="1058"/>
      <c r="AD484" s="403"/>
    </row>
    <row r="485" ht="15.75" customHeight="1">
      <c r="K485" s="1058"/>
      <c r="AD485" s="403"/>
    </row>
    <row r="486" ht="15.75" customHeight="1">
      <c r="K486" s="1058"/>
      <c r="AD486" s="403"/>
    </row>
    <row r="487" ht="15.75" customHeight="1">
      <c r="K487" s="1058"/>
      <c r="AD487" s="403"/>
    </row>
    <row r="488" ht="15.75" customHeight="1">
      <c r="K488" s="1058"/>
      <c r="AD488" s="403"/>
    </row>
    <row r="489" ht="15.75" customHeight="1">
      <c r="K489" s="1058"/>
      <c r="AD489" s="403"/>
    </row>
    <row r="490" ht="15.75" customHeight="1">
      <c r="K490" s="1058"/>
      <c r="AD490" s="403"/>
    </row>
    <row r="491" ht="15.75" customHeight="1">
      <c r="K491" s="1058"/>
      <c r="AD491" s="403"/>
    </row>
    <row r="492" ht="15.75" customHeight="1">
      <c r="K492" s="1058"/>
      <c r="AD492" s="403"/>
    </row>
    <row r="493" ht="15.75" customHeight="1">
      <c r="K493" s="1058"/>
      <c r="AD493" s="403"/>
    </row>
    <row r="494" ht="15.75" customHeight="1">
      <c r="K494" s="1058"/>
      <c r="AD494" s="403"/>
    </row>
    <row r="495" ht="15.75" customHeight="1">
      <c r="K495" s="1058"/>
      <c r="AD495" s="403"/>
    </row>
    <row r="496" ht="15.75" customHeight="1">
      <c r="K496" s="1058"/>
      <c r="AD496" s="403"/>
    </row>
    <row r="497" ht="15.75" customHeight="1">
      <c r="K497" s="1058"/>
      <c r="AD497" s="403"/>
    </row>
    <row r="498" ht="15.75" customHeight="1">
      <c r="K498" s="1058"/>
      <c r="AD498" s="403"/>
    </row>
    <row r="499" ht="15.75" customHeight="1">
      <c r="K499" s="1058"/>
      <c r="AD499" s="403"/>
    </row>
    <row r="500" ht="15.75" customHeight="1">
      <c r="K500" s="1058"/>
      <c r="AD500" s="403"/>
    </row>
    <row r="501" ht="15.75" customHeight="1">
      <c r="K501" s="1058"/>
      <c r="AD501" s="403"/>
    </row>
    <row r="502" ht="15.75" customHeight="1">
      <c r="K502" s="1058"/>
      <c r="AD502" s="403"/>
    </row>
    <row r="503" ht="15.75" customHeight="1">
      <c r="K503" s="1058"/>
      <c r="AD503" s="403"/>
    </row>
    <row r="504" ht="15.75" customHeight="1">
      <c r="K504" s="1058"/>
      <c r="AD504" s="403"/>
    </row>
    <row r="505" ht="15.75" customHeight="1">
      <c r="K505" s="1058"/>
      <c r="AD505" s="403"/>
    </row>
    <row r="506" ht="15.75" customHeight="1">
      <c r="K506" s="1058"/>
      <c r="AD506" s="403"/>
    </row>
    <row r="507" ht="15.75" customHeight="1">
      <c r="K507" s="1058"/>
      <c r="AD507" s="403"/>
    </row>
    <row r="508" ht="15.75" customHeight="1">
      <c r="K508" s="1058"/>
      <c r="AD508" s="403"/>
    </row>
    <row r="509" ht="15.75" customHeight="1">
      <c r="K509" s="1058"/>
      <c r="AD509" s="403"/>
    </row>
    <row r="510" ht="15.75" customHeight="1">
      <c r="K510" s="1058"/>
      <c r="AD510" s="403"/>
    </row>
    <row r="511" ht="15.75" customHeight="1">
      <c r="K511" s="1058"/>
      <c r="AD511" s="403"/>
    </row>
    <row r="512" ht="15.75" customHeight="1">
      <c r="K512" s="1058"/>
      <c r="AD512" s="403"/>
    </row>
    <row r="513" ht="15.75" customHeight="1">
      <c r="K513" s="1058"/>
      <c r="AD513" s="403"/>
    </row>
    <row r="514" ht="15.75" customHeight="1">
      <c r="K514" s="1058"/>
      <c r="AD514" s="403"/>
    </row>
    <row r="515" ht="15.75" customHeight="1">
      <c r="K515" s="1058"/>
      <c r="AD515" s="403"/>
    </row>
    <row r="516" ht="15.75" customHeight="1">
      <c r="K516" s="1058"/>
      <c r="AD516" s="403"/>
    </row>
    <row r="517" ht="15.75" customHeight="1">
      <c r="K517" s="1058"/>
      <c r="AD517" s="403"/>
    </row>
    <row r="518" ht="15.75" customHeight="1">
      <c r="K518" s="1058"/>
      <c r="AD518" s="403"/>
    </row>
    <row r="519" ht="15.75" customHeight="1">
      <c r="K519" s="1058"/>
      <c r="AD519" s="403"/>
    </row>
    <row r="520" ht="15.75" customHeight="1">
      <c r="K520" s="1058"/>
      <c r="AD520" s="403"/>
    </row>
    <row r="521" ht="15.75" customHeight="1">
      <c r="K521" s="1058"/>
      <c r="AD521" s="403"/>
    </row>
    <row r="522" ht="15.75" customHeight="1">
      <c r="K522" s="1058"/>
      <c r="AD522" s="403"/>
    </row>
    <row r="523" ht="15.75" customHeight="1">
      <c r="K523" s="1058"/>
      <c r="AD523" s="403"/>
    </row>
    <row r="524" ht="15.75" customHeight="1">
      <c r="K524" s="1058"/>
      <c r="AD524" s="403"/>
    </row>
    <row r="525" ht="15.75" customHeight="1">
      <c r="K525" s="1058"/>
      <c r="AD525" s="403"/>
    </row>
    <row r="526" ht="15.75" customHeight="1">
      <c r="K526" s="1058"/>
      <c r="AD526" s="403"/>
    </row>
    <row r="527" ht="15.75" customHeight="1">
      <c r="K527" s="1058"/>
      <c r="AD527" s="403"/>
    </row>
    <row r="528" ht="15.75" customHeight="1">
      <c r="K528" s="1058"/>
      <c r="AD528" s="403"/>
    </row>
    <row r="529" ht="15.75" customHeight="1">
      <c r="K529" s="1058"/>
      <c r="AD529" s="403"/>
    </row>
    <row r="530" ht="15.75" customHeight="1">
      <c r="K530" s="1058"/>
      <c r="AD530" s="403"/>
    </row>
    <row r="531" ht="15.75" customHeight="1">
      <c r="K531" s="1058"/>
      <c r="AD531" s="403"/>
    </row>
    <row r="532" ht="15.75" customHeight="1">
      <c r="K532" s="1058"/>
      <c r="AD532" s="403"/>
    </row>
    <row r="533" ht="15.75" customHeight="1">
      <c r="K533" s="1058"/>
      <c r="AD533" s="403"/>
    </row>
    <row r="534" ht="15.75" customHeight="1">
      <c r="K534" s="1058"/>
      <c r="AD534" s="403"/>
    </row>
    <row r="535" ht="15.75" customHeight="1">
      <c r="K535" s="1058"/>
      <c r="AD535" s="403"/>
    </row>
    <row r="536" ht="15.75" customHeight="1">
      <c r="K536" s="1058"/>
      <c r="AD536" s="403"/>
    </row>
    <row r="537" ht="15.75" customHeight="1">
      <c r="K537" s="1058"/>
      <c r="AD537" s="403"/>
    </row>
    <row r="538" ht="15.75" customHeight="1">
      <c r="K538" s="1058"/>
      <c r="AD538" s="403"/>
    </row>
    <row r="539" ht="15.75" customHeight="1">
      <c r="K539" s="1058"/>
      <c r="AD539" s="403"/>
    </row>
    <row r="540" ht="15.75" customHeight="1">
      <c r="K540" s="1058"/>
      <c r="AD540" s="403"/>
    </row>
    <row r="541" ht="15.75" customHeight="1">
      <c r="K541" s="1058"/>
      <c r="AD541" s="403"/>
    </row>
    <row r="542" ht="15.75" customHeight="1">
      <c r="K542" s="1058"/>
      <c r="AD542" s="403"/>
    </row>
    <row r="543" ht="15.75" customHeight="1">
      <c r="K543" s="1058"/>
      <c r="AD543" s="403"/>
    </row>
    <row r="544" ht="15.75" customHeight="1">
      <c r="K544" s="1058"/>
      <c r="AD544" s="403"/>
    </row>
    <row r="545" ht="15.75" customHeight="1">
      <c r="K545" s="1058"/>
      <c r="AD545" s="403"/>
    </row>
    <row r="546" ht="15.75" customHeight="1">
      <c r="K546" s="1058"/>
      <c r="AD546" s="403"/>
    </row>
    <row r="547" ht="15.75" customHeight="1">
      <c r="K547" s="1058"/>
      <c r="AD547" s="403"/>
    </row>
    <row r="548" ht="15.75" customHeight="1">
      <c r="K548" s="1058"/>
      <c r="AD548" s="403"/>
    </row>
    <row r="549" ht="15.75" customHeight="1">
      <c r="K549" s="1058"/>
      <c r="AD549" s="403"/>
    </row>
    <row r="550" ht="15.75" customHeight="1">
      <c r="K550" s="1058"/>
      <c r="AD550" s="403"/>
    </row>
    <row r="551" ht="15.75" customHeight="1">
      <c r="K551" s="1058"/>
      <c r="AD551" s="403"/>
    </row>
    <row r="552" ht="15.75" customHeight="1">
      <c r="K552" s="1058"/>
      <c r="AD552" s="403"/>
    </row>
    <row r="553" ht="15.75" customHeight="1">
      <c r="K553" s="1058"/>
      <c r="AD553" s="403"/>
    </row>
    <row r="554" ht="15.75" customHeight="1">
      <c r="K554" s="1058"/>
      <c r="AD554" s="403"/>
    </row>
    <row r="555" ht="15.75" customHeight="1">
      <c r="K555" s="1058"/>
      <c r="AD555" s="403"/>
    </row>
    <row r="556" ht="15.75" customHeight="1">
      <c r="K556" s="1058"/>
      <c r="AD556" s="403"/>
    </row>
    <row r="557" ht="15.75" customHeight="1">
      <c r="K557" s="1058"/>
      <c r="AD557" s="403"/>
    </row>
    <row r="558" ht="15.75" customHeight="1">
      <c r="K558" s="1058"/>
      <c r="AD558" s="403"/>
    </row>
    <row r="559" ht="15.75" customHeight="1">
      <c r="K559" s="1058"/>
      <c r="AD559" s="403"/>
    </row>
    <row r="560" ht="15.75" customHeight="1">
      <c r="K560" s="1058"/>
      <c r="AD560" s="403"/>
    </row>
    <row r="561" ht="15.75" customHeight="1">
      <c r="K561" s="1058"/>
      <c r="AD561" s="403"/>
    </row>
    <row r="562" ht="15.75" customHeight="1">
      <c r="K562" s="1058"/>
      <c r="AD562" s="403"/>
    </row>
    <row r="563" ht="15.75" customHeight="1">
      <c r="K563" s="1058"/>
      <c r="AD563" s="403"/>
    </row>
    <row r="564" ht="15.75" customHeight="1">
      <c r="K564" s="1058"/>
      <c r="AD564" s="403"/>
    </row>
    <row r="565" ht="15.75" customHeight="1">
      <c r="K565" s="1058"/>
      <c r="AD565" s="403"/>
    </row>
    <row r="566" ht="15.75" customHeight="1">
      <c r="K566" s="1058"/>
      <c r="AD566" s="403"/>
    </row>
    <row r="567" ht="15.75" customHeight="1">
      <c r="K567" s="1058"/>
      <c r="AD567" s="403"/>
    </row>
    <row r="568" ht="15.75" customHeight="1">
      <c r="K568" s="1058"/>
      <c r="AD568" s="403"/>
    </row>
    <row r="569" ht="15.75" customHeight="1">
      <c r="K569" s="1058"/>
      <c r="AD569" s="403"/>
    </row>
    <row r="570" ht="15.75" customHeight="1">
      <c r="K570" s="1058"/>
      <c r="AD570" s="403"/>
    </row>
    <row r="571" ht="15.75" customHeight="1">
      <c r="K571" s="1058"/>
      <c r="AD571" s="403"/>
    </row>
    <row r="572" ht="15.75" customHeight="1">
      <c r="K572" s="1058"/>
      <c r="AD572" s="403"/>
    </row>
    <row r="573" ht="15.75" customHeight="1">
      <c r="K573" s="1058"/>
      <c r="AD573" s="403"/>
    </row>
    <row r="574" ht="15.75" customHeight="1">
      <c r="K574" s="1058"/>
      <c r="AD574" s="403"/>
    </row>
    <row r="575" ht="15.75" customHeight="1">
      <c r="K575" s="1058"/>
      <c r="AD575" s="403"/>
    </row>
    <row r="576" ht="15.75" customHeight="1">
      <c r="K576" s="1058"/>
      <c r="AD576" s="403"/>
    </row>
    <row r="577" ht="15.75" customHeight="1">
      <c r="K577" s="1058"/>
      <c r="AD577" s="403"/>
    </row>
    <row r="578" ht="15.75" customHeight="1">
      <c r="K578" s="1058"/>
      <c r="AD578" s="403"/>
    </row>
    <row r="579" ht="15.75" customHeight="1">
      <c r="K579" s="1058"/>
      <c r="AD579" s="403"/>
    </row>
    <row r="580" ht="15.75" customHeight="1">
      <c r="K580" s="1058"/>
      <c r="AD580" s="403"/>
    </row>
    <row r="581" ht="15.75" customHeight="1">
      <c r="K581" s="1058"/>
      <c r="AD581" s="403"/>
    </row>
    <row r="582" ht="15.75" customHeight="1">
      <c r="K582" s="1058"/>
      <c r="AD582" s="403"/>
    </row>
    <row r="583" ht="15.75" customHeight="1">
      <c r="K583" s="1058"/>
      <c r="AD583" s="403"/>
    </row>
    <row r="584" ht="15.75" customHeight="1">
      <c r="K584" s="1058"/>
      <c r="AD584" s="403"/>
    </row>
    <row r="585" ht="15.75" customHeight="1">
      <c r="K585" s="1058"/>
      <c r="AD585" s="403"/>
    </row>
    <row r="586" ht="15.75" customHeight="1">
      <c r="K586" s="1058"/>
      <c r="AD586" s="403"/>
    </row>
    <row r="587" ht="15.75" customHeight="1">
      <c r="K587" s="1058"/>
      <c r="AD587" s="403"/>
    </row>
    <row r="588" ht="15.75" customHeight="1">
      <c r="K588" s="1058"/>
      <c r="AD588" s="403"/>
    </row>
    <row r="589" ht="15.75" customHeight="1">
      <c r="K589" s="1058"/>
      <c r="AD589" s="403"/>
    </row>
    <row r="590" ht="15.75" customHeight="1">
      <c r="K590" s="1058"/>
      <c r="AD590" s="403"/>
    </row>
    <row r="591" ht="15.75" customHeight="1">
      <c r="K591" s="1058"/>
      <c r="AD591" s="403"/>
    </row>
    <row r="592" ht="15.75" customHeight="1">
      <c r="K592" s="1058"/>
      <c r="AD592" s="403"/>
    </row>
    <row r="593" ht="15.75" customHeight="1">
      <c r="K593" s="1058"/>
      <c r="AD593" s="403"/>
    </row>
    <row r="594" ht="15.75" customHeight="1">
      <c r="K594" s="1058"/>
      <c r="AD594" s="403"/>
    </row>
    <row r="595" ht="15.75" customHeight="1">
      <c r="K595" s="1058"/>
      <c r="AD595" s="403"/>
    </row>
    <row r="596" ht="15.75" customHeight="1">
      <c r="K596" s="1058"/>
      <c r="AD596" s="403"/>
    </row>
    <row r="597" ht="15.75" customHeight="1">
      <c r="K597" s="1058"/>
      <c r="AD597" s="403"/>
    </row>
    <row r="598" ht="15.75" customHeight="1">
      <c r="K598" s="1058"/>
      <c r="AD598" s="403"/>
    </row>
    <row r="599" ht="15.75" customHeight="1">
      <c r="K599" s="1058"/>
      <c r="AD599" s="403"/>
    </row>
    <row r="600" ht="15.75" customHeight="1">
      <c r="K600" s="1058"/>
      <c r="AD600" s="403"/>
    </row>
    <row r="601" ht="15.75" customHeight="1">
      <c r="K601" s="1058"/>
      <c r="AD601" s="403"/>
    </row>
    <row r="602" ht="15.75" customHeight="1">
      <c r="K602" s="1058"/>
      <c r="AD602" s="403"/>
    </row>
    <row r="603" ht="15.75" customHeight="1">
      <c r="K603" s="1058"/>
      <c r="AD603" s="403"/>
    </row>
    <row r="604" ht="15.75" customHeight="1">
      <c r="K604" s="1058"/>
      <c r="AD604" s="403"/>
    </row>
    <row r="605" ht="15.75" customHeight="1">
      <c r="K605" s="1058"/>
      <c r="AD605" s="403"/>
    </row>
    <row r="606" ht="15.75" customHeight="1">
      <c r="K606" s="1058"/>
      <c r="AD606" s="403"/>
    </row>
    <row r="607" ht="15.75" customHeight="1">
      <c r="K607" s="1058"/>
      <c r="AD607" s="403"/>
    </row>
    <row r="608" ht="15.75" customHeight="1">
      <c r="K608" s="1058"/>
      <c r="AD608" s="403"/>
    </row>
    <row r="609" ht="15.75" customHeight="1">
      <c r="K609" s="1058"/>
      <c r="AD609" s="403"/>
    </row>
    <row r="610" ht="15.75" customHeight="1">
      <c r="K610" s="1058"/>
      <c r="AD610" s="403"/>
    </row>
    <row r="611" ht="15.75" customHeight="1">
      <c r="K611" s="1058"/>
      <c r="AD611" s="403"/>
    </row>
    <row r="612" ht="15.75" customHeight="1">
      <c r="K612" s="1058"/>
      <c r="AD612" s="403"/>
    </row>
    <row r="613" ht="15.75" customHeight="1">
      <c r="K613" s="1058"/>
      <c r="AD613" s="403"/>
    </row>
    <row r="614" ht="15.75" customHeight="1">
      <c r="K614" s="1058"/>
      <c r="AD614" s="403"/>
    </row>
    <row r="615" ht="15.75" customHeight="1">
      <c r="K615" s="1058"/>
      <c r="AD615" s="403"/>
    </row>
    <row r="616" ht="15.75" customHeight="1">
      <c r="K616" s="1058"/>
      <c r="AD616" s="403"/>
    </row>
    <row r="617" ht="15.75" customHeight="1">
      <c r="K617" s="1058"/>
      <c r="AD617" s="403"/>
    </row>
    <row r="618" ht="15.75" customHeight="1">
      <c r="K618" s="1058"/>
      <c r="AD618" s="403"/>
    </row>
    <row r="619" ht="15.75" customHeight="1">
      <c r="K619" s="1058"/>
      <c r="AD619" s="403"/>
    </row>
    <row r="620" ht="15.75" customHeight="1">
      <c r="K620" s="1058"/>
      <c r="AD620" s="403"/>
    </row>
    <row r="621" ht="15.75" customHeight="1">
      <c r="K621" s="1058"/>
      <c r="AD621" s="403"/>
    </row>
    <row r="622" ht="15.75" customHeight="1">
      <c r="K622" s="1058"/>
      <c r="AD622" s="403"/>
    </row>
    <row r="623" ht="15.75" customHeight="1">
      <c r="K623" s="1058"/>
      <c r="AD623" s="403"/>
    </row>
    <row r="624" ht="15.75" customHeight="1">
      <c r="K624" s="1058"/>
      <c r="AD624" s="403"/>
    </row>
    <row r="625" ht="15.75" customHeight="1">
      <c r="K625" s="1058"/>
      <c r="AD625" s="403"/>
    </row>
    <row r="626" ht="15.75" customHeight="1">
      <c r="K626" s="1058"/>
      <c r="AD626" s="403"/>
    </row>
    <row r="627" ht="15.75" customHeight="1">
      <c r="K627" s="1058"/>
      <c r="AD627" s="403"/>
    </row>
    <row r="628" ht="15.75" customHeight="1">
      <c r="K628" s="1058"/>
      <c r="AD628" s="403"/>
    </row>
    <row r="629" ht="15.75" customHeight="1">
      <c r="K629" s="1058"/>
      <c r="AD629" s="403"/>
    </row>
    <row r="630" ht="15.75" customHeight="1">
      <c r="K630" s="1058"/>
      <c r="AD630" s="403"/>
    </row>
    <row r="631" ht="15.75" customHeight="1">
      <c r="K631" s="1058"/>
      <c r="AD631" s="403"/>
    </row>
    <row r="632" ht="15.75" customHeight="1">
      <c r="K632" s="1058"/>
      <c r="AD632" s="403"/>
    </row>
    <row r="633" ht="15.75" customHeight="1">
      <c r="K633" s="1058"/>
      <c r="AD633" s="403"/>
    </row>
    <row r="634" ht="15.75" customHeight="1">
      <c r="K634" s="1058"/>
      <c r="AD634" s="403"/>
    </row>
    <row r="635" ht="15.75" customHeight="1">
      <c r="K635" s="1058"/>
      <c r="AD635" s="403"/>
    </row>
    <row r="636" ht="15.75" customHeight="1">
      <c r="K636" s="1058"/>
      <c r="AD636" s="403"/>
    </row>
    <row r="637" ht="15.75" customHeight="1">
      <c r="K637" s="1058"/>
      <c r="AD637" s="403"/>
    </row>
    <row r="638" ht="15.75" customHeight="1">
      <c r="K638" s="1058"/>
      <c r="AD638" s="403"/>
    </row>
    <row r="639" ht="15.75" customHeight="1">
      <c r="K639" s="1058"/>
      <c r="AD639" s="403"/>
    </row>
    <row r="640" ht="15.75" customHeight="1">
      <c r="K640" s="1058"/>
      <c r="AD640" s="403"/>
    </row>
    <row r="641" ht="15.75" customHeight="1">
      <c r="K641" s="1058"/>
      <c r="AD641" s="403"/>
    </row>
    <row r="642" ht="15.75" customHeight="1">
      <c r="K642" s="1058"/>
      <c r="AD642" s="403"/>
    </row>
    <row r="643" ht="15.75" customHeight="1">
      <c r="K643" s="1058"/>
      <c r="AD643" s="403"/>
    </row>
    <row r="644" ht="15.75" customHeight="1">
      <c r="K644" s="1058"/>
      <c r="AD644" s="403"/>
    </row>
    <row r="645" ht="15.75" customHeight="1">
      <c r="K645" s="1058"/>
      <c r="AD645" s="403"/>
    </row>
    <row r="646" ht="15.75" customHeight="1">
      <c r="K646" s="1058"/>
      <c r="AD646" s="403"/>
    </row>
    <row r="647" ht="15.75" customHeight="1">
      <c r="K647" s="1058"/>
      <c r="AD647" s="403"/>
    </row>
    <row r="648" ht="15.75" customHeight="1">
      <c r="K648" s="1058"/>
      <c r="AD648" s="403"/>
    </row>
    <row r="649" ht="15.75" customHeight="1">
      <c r="K649" s="1058"/>
      <c r="AD649" s="403"/>
    </row>
    <row r="650" ht="15.75" customHeight="1">
      <c r="K650" s="1058"/>
      <c r="AD650" s="403"/>
    </row>
    <row r="651" ht="15.75" customHeight="1">
      <c r="K651" s="1058"/>
      <c r="AD651" s="403"/>
    </row>
    <row r="652" ht="15.75" customHeight="1">
      <c r="K652" s="1058"/>
      <c r="AD652" s="403"/>
    </row>
    <row r="653" ht="15.75" customHeight="1">
      <c r="K653" s="1058"/>
      <c r="AD653" s="403"/>
    </row>
    <row r="654" ht="15.75" customHeight="1">
      <c r="K654" s="1058"/>
      <c r="AD654" s="403"/>
    </row>
    <row r="655" ht="15.75" customHeight="1">
      <c r="K655" s="1058"/>
      <c r="AD655" s="403"/>
    </row>
    <row r="656" ht="15.75" customHeight="1">
      <c r="K656" s="1058"/>
      <c r="AD656" s="403"/>
    </row>
    <row r="657" ht="15.75" customHeight="1">
      <c r="K657" s="1058"/>
      <c r="AD657" s="403"/>
    </row>
    <row r="658" ht="15.75" customHeight="1">
      <c r="K658" s="1058"/>
      <c r="AD658" s="403"/>
    </row>
    <row r="659" ht="15.75" customHeight="1">
      <c r="K659" s="1058"/>
      <c r="AD659" s="403"/>
    </row>
    <row r="660" ht="15.75" customHeight="1">
      <c r="K660" s="1058"/>
      <c r="AD660" s="403"/>
    </row>
    <row r="661" ht="15.75" customHeight="1">
      <c r="K661" s="1058"/>
      <c r="AD661" s="403"/>
    </row>
    <row r="662" ht="15.75" customHeight="1">
      <c r="K662" s="1058"/>
      <c r="AD662" s="403"/>
    </row>
    <row r="663" ht="15.75" customHeight="1">
      <c r="K663" s="1058"/>
      <c r="AD663" s="403"/>
    </row>
    <row r="664" ht="15.75" customHeight="1">
      <c r="K664" s="1058"/>
      <c r="AD664" s="403"/>
    </row>
    <row r="665" ht="15.75" customHeight="1">
      <c r="K665" s="1058"/>
      <c r="AD665" s="403"/>
    </row>
    <row r="666" ht="15.75" customHeight="1">
      <c r="K666" s="1058"/>
      <c r="AD666" s="403"/>
    </row>
    <row r="667" ht="15.75" customHeight="1">
      <c r="K667" s="1058"/>
      <c r="AD667" s="403"/>
    </row>
    <row r="668" ht="15.75" customHeight="1">
      <c r="K668" s="1058"/>
      <c r="AD668" s="403"/>
    </row>
    <row r="669" ht="15.75" customHeight="1">
      <c r="K669" s="1058"/>
      <c r="AD669" s="403"/>
    </row>
    <row r="670" ht="15.75" customHeight="1">
      <c r="K670" s="1058"/>
      <c r="AD670" s="403"/>
    </row>
    <row r="671" ht="15.75" customHeight="1">
      <c r="K671" s="1058"/>
      <c r="AD671" s="403"/>
    </row>
    <row r="672" ht="15.75" customHeight="1">
      <c r="K672" s="1058"/>
      <c r="AD672" s="403"/>
    </row>
    <row r="673" ht="15.75" customHeight="1">
      <c r="K673" s="1058"/>
      <c r="AD673" s="403"/>
    </row>
    <row r="674" ht="15.75" customHeight="1">
      <c r="K674" s="1058"/>
      <c r="AD674" s="403"/>
    </row>
    <row r="675" ht="15.75" customHeight="1">
      <c r="K675" s="1058"/>
      <c r="AD675" s="403"/>
    </row>
    <row r="676" ht="15.75" customHeight="1">
      <c r="K676" s="1058"/>
      <c r="AD676" s="403"/>
    </row>
    <row r="677" ht="15.75" customHeight="1">
      <c r="K677" s="1058"/>
      <c r="AD677" s="403"/>
    </row>
    <row r="678" ht="15.75" customHeight="1">
      <c r="K678" s="1058"/>
      <c r="AD678" s="403"/>
    </row>
    <row r="679" ht="15.75" customHeight="1">
      <c r="K679" s="1058"/>
      <c r="AD679" s="403"/>
    </row>
    <row r="680" ht="15.75" customHeight="1">
      <c r="K680" s="1058"/>
      <c r="AD680" s="403"/>
    </row>
    <row r="681" ht="15.75" customHeight="1">
      <c r="K681" s="1058"/>
      <c r="AD681" s="403"/>
    </row>
    <row r="682" ht="15.75" customHeight="1">
      <c r="K682" s="1058"/>
      <c r="AD682" s="403"/>
    </row>
    <row r="683" ht="15.75" customHeight="1">
      <c r="K683" s="1058"/>
      <c r="AD683" s="403"/>
    </row>
    <row r="684" ht="15.75" customHeight="1">
      <c r="K684" s="1058"/>
      <c r="AD684" s="403"/>
    </row>
    <row r="685" ht="15.75" customHeight="1">
      <c r="K685" s="1058"/>
      <c r="AD685" s="403"/>
    </row>
    <row r="686" ht="15.75" customHeight="1">
      <c r="K686" s="1058"/>
      <c r="AD686" s="403"/>
    </row>
    <row r="687" ht="15.75" customHeight="1">
      <c r="K687" s="1058"/>
      <c r="AD687" s="403"/>
    </row>
    <row r="688" ht="15.75" customHeight="1">
      <c r="K688" s="1058"/>
      <c r="AD688" s="403"/>
    </row>
    <row r="689" ht="15.75" customHeight="1">
      <c r="K689" s="1058"/>
      <c r="AD689" s="403"/>
    </row>
    <row r="690" ht="15.75" customHeight="1">
      <c r="K690" s="1058"/>
      <c r="AD690" s="403"/>
    </row>
    <row r="691" ht="15.75" customHeight="1">
      <c r="K691" s="1058"/>
      <c r="AD691" s="403"/>
    </row>
    <row r="692" ht="15.75" customHeight="1">
      <c r="K692" s="1058"/>
      <c r="AD692" s="403"/>
    </row>
    <row r="693" ht="15.75" customHeight="1">
      <c r="K693" s="1058"/>
      <c r="AD693" s="403"/>
    </row>
    <row r="694" ht="15.75" customHeight="1">
      <c r="K694" s="1058"/>
      <c r="AD694" s="403"/>
    </row>
    <row r="695" ht="15.75" customHeight="1">
      <c r="K695" s="1058"/>
      <c r="AD695" s="403"/>
    </row>
    <row r="696" ht="15.75" customHeight="1">
      <c r="K696" s="1058"/>
      <c r="AD696" s="403"/>
    </row>
    <row r="697" ht="15.75" customHeight="1">
      <c r="K697" s="1058"/>
      <c r="AD697" s="403"/>
    </row>
    <row r="698" ht="15.75" customHeight="1">
      <c r="K698" s="1058"/>
      <c r="AD698" s="403"/>
    </row>
    <row r="699" ht="15.75" customHeight="1">
      <c r="K699" s="1058"/>
      <c r="AD699" s="403"/>
    </row>
    <row r="700" ht="15.75" customHeight="1">
      <c r="K700" s="1058"/>
      <c r="AD700" s="403"/>
    </row>
    <row r="701" ht="15.75" customHeight="1">
      <c r="K701" s="1058"/>
      <c r="AD701" s="403"/>
    </row>
    <row r="702" ht="15.75" customHeight="1">
      <c r="K702" s="1058"/>
      <c r="AD702" s="403"/>
    </row>
    <row r="703" ht="15.75" customHeight="1">
      <c r="K703" s="1058"/>
      <c r="AD703" s="403"/>
    </row>
    <row r="704" ht="15.75" customHeight="1">
      <c r="K704" s="1058"/>
      <c r="AD704" s="403"/>
    </row>
    <row r="705" ht="15.75" customHeight="1">
      <c r="K705" s="1058"/>
      <c r="AD705" s="403"/>
    </row>
    <row r="706" ht="15.75" customHeight="1">
      <c r="K706" s="1058"/>
      <c r="AD706" s="403"/>
    </row>
    <row r="707" ht="15.75" customHeight="1">
      <c r="K707" s="1058"/>
      <c r="AD707" s="403"/>
    </row>
    <row r="708" ht="15.75" customHeight="1">
      <c r="K708" s="1058"/>
      <c r="AD708" s="403"/>
    </row>
    <row r="709" ht="15.75" customHeight="1">
      <c r="K709" s="1058"/>
      <c r="AD709" s="403"/>
    </row>
    <row r="710" ht="15.75" customHeight="1">
      <c r="K710" s="1058"/>
      <c r="AD710" s="403"/>
    </row>
    <row r="711" ht="15.75" customHeight="1">
      <c r="K711" s="1058"/>
      <c r="AD711" s="403"/>
    </row>
    <row r="712" ht="15.75" customHeight="1">
      <c r="K712" s="1058"/>
      <c r="AD712" s="403"/>
    </row>
    <row r="713" ht="15.75" customHeight="1">
      <c r="K713" s="1058"/>
      <c r="AD713" s="403"/>
    </row>
    <row r="714" ht="15.75" customHeight="1">
      <c r="K714" s="1058"/>
      <c r="AD714" s="403"/>
    </row>
    <row r="715" ht="15.75" customHeight="1">
      <c r="K715" s="1058"/>
      <c r="AD715" s="403"/>
    </row>
    <row r="716" ht="15.75" customHeight="1">
      <c r="K716" s="1058"/>
      <c r="AD716" s="403"/>
    </row>
    <row r="717" ht="15.75" customHeight="1">
      <c r="K717" s="1058"/>
      <c r="AD717" s="403"/>
    </row>
    <row r="718" ht="15.75" customHeight="1">
      <c r="K718" s="1058"/>
      <c r="AD718" s="403"/>
    </row>
    <row r="719" ht="15.75" customHeight="1">
      <c r="K719" s="1058"/>
      <c r="AD719" s="403"/>
    </row>
    <row r="720" ht="15.75" customHeight="1">
      <c r="K720" s="1058"/>
      <c r="AD720" s="403"/>
    </row>
    <row r="721" ht="15.75" customHeight="1">
      <c r="K721" s="1058"/>
      <c r="AD721" s="403"/>
    </row>
    <row r="722" ht="15.75" customHeight="1">
      <c r="K722" s="1058"/>
      <c r="AD722" s="403"/>
    </row>
    <row r="723" ht="15.75" customHeight="1">
      <c r="K723" s="1058"/>
      <c r="AD723" s="403"/>
    </row>
    <row r="724" ht="15.75" customHeight="1">
      <c r="K724" s="1058"/>
      <c r="AD724" s="403"/>
    </row>
    <row r="725" ht="15.75" customHeight="1">
      <c r="K725" s="1058"/>
      <c r="AD725" s="403"/>
    </row>
    <row r="726" ht="15.75" customHeight="1">
      <c r="K726" s="1058"/>
      <c r="AD726" s="403"/>
    </row>
    <row r="727" ht="15.75" customHeight="1">
      <c r="K727" s="1058"/>
      <c r="AD727" s="403"/>
    </row>
    <row r="728" ht="15.75" customHeight="1">
      <c r="K728" s="1058"/>
      <c r="AD728" s="403"/>
    </row>
    <row r="729" ht="15.75" customHeight="1">
      <c r="K729" s="1058"/>
      <c r="AD729" s="403"/>
    </row>
    <row r="730" ht="15.75" customHeight="1">
      <c r="K730" s="1058"/>
      <c r="AD730" s="403"/>
    </row>
    <row r="731" ht="15.75" customHeight="1">
      <c r="K731" s="1058"/>
      <c r="AD731" s="403"/>
    </row>
    <row r="732" ht="15.75" customHeight="1">
      <c r="K732" s="1058"/>
      <c r="AD732" s="403"/>
    </row>
    <row r="733" ht="15.75" customHeight="1">
      <c r="K733" s="1058"/>
      <c r="AD733" s="403"/>
    </row>
    <row r="734" ht="15.75" customHeight="1">
      <c r="K734" s="1058"/>
      <c r="AD734" s="403"/>
    </row>
    <row r="735" ht="15.75" customHeight="1">
      <c r="K735" s="1058"/>
      <c r="AD735" s="403"/>
    </row>
    <row r="736" ht="15.75" customHeight="1">
      <c r="K736" s="1058"/>
      <c r="AD736" s="403"/>
    </row>
    <row r="737" ht="15.75" customHeight="1">
      <c r="K737" s="1058"/>
      <c r="AD737" s="403"/>
    </row>
    <row r="738" ht="15.75" customHeight="1">
      <c r="K738" s="1058"/>
      <c r="AD738" s="403"/>
    </row>
    <row r="739" ht="15.75" customHeight="1">
      <c r="K739" s="1058"/>
      <c r="AD739" s="403"/>
    </row>
    <row r="740" ht="15.75" customHeight="1">
      <c r="K740" s="1058"/>
      <c r="AD740" s="403"/>
    </row>
    <row r="741" ht="15.75" customHeight="1">
      <c r="K741" s="1058"/>
      <c r="AD741" s="403"/>
    </row>
    <row r="742" ht="15.75" customHeight="1">
      <c r="K742" s="1058"/>
      <c r="AD742" s="403"/>
    </row>
    <row r="743" ht="15.75" customHeight="1">
      <c r="K743" s="1058"/>
      <c r="AD743" s="403"/>
    </row>
    <row r="744" ht="15.75" customHeight="1">
      <c r="K744" s="1058"/>
      <c r="AD744" s="403"/>
    </row>
    <row r="745" ht="15.75" customHeight="1">
      <c r="K745" s="1058"/>
      <c r="AD745" s="403"/>
    </row>
    <row r="746" ht="15.75" customHeight="1">
      <c r="K746" s="1058"/>
      <c r="AD746" s="403"/>
    </row>
    <row r="747" ht="15.75" customHeight="1">
      <c r="K747" s="1058"/>
      <c r="AD747" s="403"/>
    </row>
    <row r="748" ht="15.75" customHeight="1">
      <c r="K748" s="1058"/>
      <c r="AD748" s="403"/>
    </row>
    <row r="749" ht="15.75" customHeight="1">
      <c r="K749" s="1058"/>
      <c r="AD749" s="403"/>
    </row>
    <row r="750" ht="15.75" customHeight="1">
      <c r="K750" s="1058"/>
      <c r="AD750" s="403"/>
    </row>
    <row r="751" ht="15.75" customHeight="1">
      <c r="K751" s="1058"/>
      <c r="AD751" s="403"/>
    </row>
    <row r="752" ht="15.75" customHeight="1">
      <c r="K752" s="1058"/>
      <c r="AD752" s="403"/>
    </row>
    <row r="753" ht="15.75" customHeight="1">
      <c r="K753" s="1058"/>
      <c r="AD753" s="403"/>
    </row>
    <row r="754" ht="15.75" customHeight="1">
      <c r="K754" s="1058"/>
      <c r="AD754" s="403"/>
    </row>
    <row r="755" ht="15.75" customHeight="1">
      <c r="K755" s="1058"/>
      <c r="AD755" s="403"/>
    </row>
    <row r="756" ht="15.75" customHeight="1">
      <c r="K756" s="1058"/>
      <c r="AD756" s="403"/>
    </row>
    <row r="757" ht="15.75" customHeight="1">
      <c r="K757" s="1058"/>
      <c r="AD757" s="403"/>
    </row>
    <row r="758" ht="15.75" customHeight="1">
      <c r="K758" s="1058"/>
      <c r="AD758" s="403"/>
    </row>
    <row r="759" ht="15.75" customHeight="1">
      <c r="K759" s="1058"/>
      <c r="AD759" s="403"/>
    </row>
    <row r="760" ht="15.75" customHeight="1">
      <c r="K760" s="1058"/>
      <c r="AD760" s="403"/>
    </row>
    <row r="761" ht="15.75" customHeight="1">
      <c r="K761" s="1058"/>
      <c r="AD761" s="403"/>
    </row>
    <row r="762" ht="15.75" customHeight="1">
      <c r="K762" s="1058"/>
      <c r="AD762" s="403"/>
    </row>
    <row r="763" ht="15.75" customHeight="1">
      <c r="K763" s="1058"/>
      <c r="AD763" s="403"/>
    </row>
    <row r="764" ht="15.75" customHeight="1">
      <c r="K764" s="1058"/>
      <c r="AD764" s="403"/>
    </row>
    <row r="765" ht="15.75" customHeight="1">
      <c r="K765" s="1058"/>
      <c r="AD765" s="403"/>
    </row>
    <row r="766" ht="15.75" customHeight="1">
      <c r="K766" s="1058"/>
      <c r="AD766" s="403"/>
    </row>
    <row r="767" ht="15.75" customHeight="1">
      <c r="K767" s="1058"/>
      <c r="AD767" s="403"/>
    </row>
    <row r="768" ht="15.75" customHeight="1">
      <c r="K768" s="1058"/>
      <c r="AD768" s="403"/>
    </row>
    <row r="769" ht="15.75" customHeight="1">
      <c r="K769" s="1058"/>
      <c r="AD769" s="403"/>
    </row>
    <row r="770" ht="15.75" customHeight="1">
      <c r="K770" s="1058"/>
      <c r="AD770" s="403"/>
    </row>
    <row r="771" ht="15.75" customHeight="1">
      <c r="K771" s="1058"/>
      <c r="AD771" s="403"/>
    </row>
    <row r="772" ht="15.75" customHeight="1">
      <c r="K772" s="1058"/>
      <c r="AD772" s="403"/>
    </row>
    <row r="773" ht="15.75" customHeight="1">
      <c r="K773" s="1058"/>
      <c r="AD773" s="403"/>
    </row>
    <row r="774" ht="15.75" customHeight="1">
      <c r="K774" s="1058"/>
      <c r="AD774" s="403"/>
    </row>
    <row r="775" ht="15.75" customHeight="1">
      <c r="K775" s="1058"/>
      <c r="AD775" s="403"/>
    </row>
    <row r="776" ht="15.75" customHeight="1">
      <c r="K776" s="1058"/>
      <c r="AD776" s="403"/>
    </row>
    <row r="777" ht="15.75" customHeight="1">
      <c r="K777" s="1058"/>
      <c r="AD777" s="403"/>
    </row>
    <row r="778" ht="15.75" customHeight="1">
      <c r="K778" s="1058"/>
      <c r="AD778" s="403"/>
    </row>
    <row r="779" ht="15.75" customHeight="1">
      <c r="K779" s="1058"/>
      <c r="AD779" s="403"/>
    </row>
    <row r="780" ht="15.75" customHeight="1">
      <c r="K780" s="1058"/>
      <c r="AD780" s="403"/>
    </row>
    <row r="781" ht="15.75" customHeight="1">
      <c r="K781" s="1058"/>
      <c r="AD781" s="403"/>
    </row>
    <row r="782" ht="15.75" customHeight="1">
      <c r="K782" s="1058"/>
      <c r="AD782" s="403"/>
    </row>
    <row r="783" ht="15.75" customHeight="1">
      <c r="K783" s="1058"/>
      <c r="AD783" s="403"/>
    </row>
    <row r="784" ht="15.75" customHeight="1">
      <c r="K784" s="1058"/>
      <c r="AD784" s="403"/>
    </row>
    <row r="785" ht="15.75" customHeight="1">
      <c r="K785" s="1058"/>
      <c r="AD785" s="403"/>
    </row>
    <row r="786" ht="15.75" customHeight="1">
      <c r="K786" s="1058"/>
      <c r="AD786" s="403"/>
    </row>
    <row r="787" ht="15.75" customHeight="1">
      <c r="K787" s="1058"/>
      <c r="AD787" s="403"/>
    </row>
    <row r="788" ht="15.75" customHeight="1">
      <c r="K788" s="1058"/>
      <c r="AD788" s="403"/>
    </row>
    <row r="789" ht="15.75" customHeight="1">
      <c r="K789" s="1058"/>
      <c r="AD789" s="403"/>
    </row>
    <row r="790" ht="15.75" customHeight="1">
      <c r="K790" s="1058"/>
      <c r="AD790" s="403"/>
    </row>
    <row r="791" ht="15.75" customHeight="1">
      <c r="K791" s="1058"/>
      <c r="AD791" s="403"/>
    </row>
    <row r="792" ht="15.75" customHeight="1">
      <c r="K792" s="1058"/>
      <c r="AD792" s="403"/>
    </row>
    <row r="793" ht="15.75" customHeight="1">
      <c r="K793" s="1058"/>
      <c r="AD793" s="403"/>
    </row>
    <row r="794" ht="15.75" customHeight="1">
      <c r="K794" s="1058"/>
      <c r="AD794" s="403"/>
    </row>
    <row r="795" ht="15.75" customHeight="1">
      <c r="K795" s="1058"/>
      <c r="AD795" s="403"/>
    </row>
    <row r="796" ht="15.75" customHeight="1">
      <c r="K796" s="1058"/>
      <c r="AD796" s="403"/>
    </row>
    <row r="797" ht="15.75" customHeight="1">
      <c r="K797" s="1058"/>
      <c r="AD797" s="403"/>
    </row>
    <row r="798" ht="15.75" customHeight="1">
      <c r="K798" s="1058"/>
      <c r="AD798" s="403"/>
    </row>
    <row r="799" ht="15.75" customHeight="1">
      <c r="K799" s="1058"/>
      <c r="AD799" s="403"/>
    </row>
    <row r="800" ht="15.75" customHeight="1">
      <c r="K800" s="1058"/>
      <c r="AD800" s="403"/>
    </row>
    <row r="801" ht="15.75" customHeight="1">
      <c r="K801" s="1058"/>
      <c r="AD801" s="403"/>
    </row>
    <row r="802" ht="15.75" customHeight="1">
      <c r="K802" s="1058"/>
      <c r="AD802" s="403"/>
    </row>
    <row r="803" ht="15.75" customHeight="1">
      <c r="K803" s="1058"/>
      <c r="AD803" s="403"/>
    </row>
    <row r="804" ht="15.75" customHeight="1">
      <c r="K804" s="1058"/>
      <c r="AD804" s="403"/>
    </row>
    <row r="805" ht="15.75" customHeight="1">
      <c r="K805" s="1058"/>
      <c r="AD805" s="403"/>
    </row>
    <row r="806" ht="15.75" customHeight="1">
      <c r="K806" s="1058"/>
      <c r="AD806" s="403"/>
    </row>
    <row r="807" ht="15.75" customHeight="1">
      <c r="K807" s="1058"/>
      <c r="AD807" s="403"/>
    </row>
    <row r="808" ht="15.75" customHeight="1">
      <c r="K808" s="1058"/>
      <c r="AD808" s="403"/>
    </row>
    <row r="809" ht="15.75" customHeight="1">
      <c r="K809" s="1058"/>
      <c r="AD809" s="403"/>
    </row>
    <row r="810" ht="15.75" customHeight="1">
      <c r="K810" s="1058"/>
      <c r="AD810" s="403"/>
    </row>
    <row r="811" ht="15.75" customHeight="1">
      <c r="K811" s="1058"/>
      <c r="AD811" s="403"/>
    </row>
    <row r="812" ht="15.75" customHeight="1">
      <c r="K812" s="1058"/>
      <c r="AD812" s="403"/>
    </row>
    <row r="813" ht="15.75" customHeight="1">
      <c r="K813" s="1058"/>
      <c r="AD813" s="403"/>
    </row>
    <row r="814" ht="15.75" customHeight="1">
      <c r="K814" s="1058"/>
      <c r="AD814" s="403"/>
    </row>
    <row r="815" ht="15.75" customHeight="1">
      <c r="K815" s="1058"/>
      <c r="AD815" s="403"/>
    </row>
    <row r="816" ht="15.75" customHeight="1">
      <c r="K816" s="1058"/>
      <c r="AD816" s="403"/>
    </row>
    <row r="817" ht="15.75" customHeight="1">
      <c r="K817" s="1058"/>
      <c r="AD817" s="403"/>
    </row>
    <row r="818" ht="15.75" customHeight="1">
      <c r="K818" s="1058"/>
      <c r="AD818" s="403"/>
    </row>
    <row r="819" ht="15.75" customHeight="1">
      <c r="K819" s="1058"/>
      <c r="AD819" s="403"/>
    </row>
    <row r="820" ht="15.75" customHeight="1">
      <c r="K820" s="1058"/>
      <c r="AD820" s="403"/>
    </row>
    <row r="821" ht="15.75" customHeight="1">
      <c r="K821" s="1058"/>
      <c r="AD821" s="403"/>
    </row>
    <row r="822" ht="15.75" customHeight="1">
      <c r="K822" s="1058"/>
      <c r="AD822" s="403"/>
    </row>
    <row r="823" ht="15.75" customHeight="1">
      <c r="K823" s="1058"/>
      <c r="AD823" s="403"/>
    </row>
    <row r="824" ht="15.75" customHeight="1">
      <c r="K824" s="1058"/>
      <c r="AD824" s="403"/>
    </row>
    <row r="825" ht="15.75" customHeight="1">
      <c r="K825" s="1058"/>
      <c r="AD825" s="403"/>
    </row>
    <row r="826" ht="15.75" customHeight="1">
      <c r="K826" s="1058"/>
      <c r="AD826" s="403"/>
    </row>
    <row r="827" ht="15.75" customHeight="1">
      <c r="K827" s="1058"/>
      <c r="AD827" s="403"/>
    </row>
    <row r="828" ht="15.75" customHeight="1">
      <c r="K828" s="1058"/>
      <c r="AD828" s="403"/>
    </row>
    <row r="829" ht="15.75" customHeight="1">
      <c r="K829" s="1058"/>
      <c r="AD829" s="403"/>
    </row>
    <row r="830" ht="15.75" customHeight="1">
      <c r="K830" s="1058"/>
      <c r="AD830" s="403"/>
    </row>
    <row r="831" ht="15.75" customHeight="1">
      <c r="K831" s="1058"/>
      <c r="AD831" s="403"/>
    </row>
    <row r="832" ht="15.75" customHeight="1">
      <c r="K832" s="1058"/>
      <c r="AD832" s="403"/>
    </row>
    <row r="833" ht="15.75" customHeight="1">
      <c r="K833" s="1058"/>
      <c r="AD833" s="403"/>
    </row>
    <row r="834" ht="15.75" customHeight="1">
      <c r="K834" s="1058"/>
      <c r="AD834" s="403"/>
    </row>
    <row r="835" ht="15.75" customHeight="1">
      <c r="K835" s="1058"/>
      <c r="AD835" s="403"/>
    </row>
    <row r="836" ht="15.75" customHeight="1">
      <c r="K836" s="1058"/>
      <c r="AD836" s="403"/>
    </row>
    <row r="837" ht="15.75" customHeight="1">
      <c r="K837" s="1058"/>
      <c r="AD837" s="403"/>
    </row>
    <row r="838" ht="15.75" customHeight="1">
      <c r="K838" s="1058"/>
      <c r="AD838" s="403"/>
    </row>
    <row r="839" ht="15.75" customHeight="1">
      <c r="K839" s="1058"/>
      <c r="AD839" s="403"/>
    </row>
    <row r="840" ht="15.75" customHeight="1">
      <c r="K840" s="1058"/>
      <c r="AD840" s="403"/>
    </row>
    <row r="841" ht="15.75" customHeight="1">
      <c r="K841" s="1058"/>
      <c r="AD841" s="403"/>
    </row>
    <row r="842" ht="15.75" customHeight="1">
      <c r="K842" s="1058"/>
      <c r="AD842" s="403"/>
    </row>
    <row r="843" ht="15.75" customHeight="1">
      <c r="K843" s="1058"/>
      <c r="AD843" s="403"/>
    </row>
    <row r="844" ht="15.75" customHeight="1">
      <c r="K844" s="1058"/>
      <c r="AD844" s="403"/>
    </row>
    <row r="845" ht="15.75" customHeight="1">
      <c r="K845" s="1058"/>
      <c r="AD845" s="403"/>
    </row>
    <row r="846" ht="15.75" customHeight="1">
      <c r="K846" s="1058"/>
      <c r="AD846" s="403"/>
    </row>
    <row r="847" ht="15.75" customHeight="1">
      <c r="K847" s="1058"/>
      <c r="AD847" s="403"/>
    </row>
    <row r="848" ht="15.75" customHeight="1">
      <c r="K848" s="1058"/>
      <c r="AD848" s="403"/>
    </row>
    <row r="849" ht="15.75" customHeight="1">
      <c r="K849" s="1058"/>
      <c r="AD849" s="403"/>
    </row>
    <row r="850" ht="15.75" customHeight="1">
      <c r="K850" s="1058"/>
      <c r="AD850" s="403"/>
    </row>
    <row r="851" ht="15.75" customHeight="1">
      <c r="K851" s="1058"/>
      <c r="AD851" s="403"/>
    </row>
    <row r="852" ht="15.75" customHeight="1">
      <c r="K852" s="1058"/>
      <c r="AD852" s="403"/>
    </row>
    <row r="853" ht="15.75" customHeight="1">
      <c r="K853" s="1058"/>
      <c r="AD853" s="403"/>
    </row>
    <row r="854" ht="15.75" customHeight="1">
      <c r="K854" s="1058"/>
      <c r="AD854" s="403"/>
    </row>
    <row r="855" ht="15.75" customHeight="1">
      <c r="K855" s="1058"/>
      <c r="AD855" s="403"/>
    </row>
    <row r="856" ht="15.75" customHeight="1">
      <c r="K856" s="1058"/>
      <c r="AD856" s="403"/>
    </row>
    <row r="857" ht="15.75" customHeight="1">
      <c r="K857" s="1058"/>
      <c r="AD857" s="403"/>
    </row>
    <row r="858" ht="15.75" customHeight="1">
      <c r="K858" s="1058"/>
      <c r="AD858" s="403"/>
    </row>
    <row r="859" ht="15.75" customHeight="1">
      <c r="K859" s="1058"/>
      <c r="AD859" s="403"/>
    </row>
    <row r="860" ht="15.75" customHeight="1">
      <c r="K860" s="1058"/>
      <c r="AD860" s="403"/>
    </row>
    <row r="861" ht="15.75" customHeight="1">
      <c r="K861" s="1058"/>
      <c r="AD861" s="403"/>
    </row>
    <row r="862" ht="15.75" customHeight="1">
      <c r="K862" s="1058"/>
      <c r="AD862" s="403"/>
    </row>
    <row r="863" ht="15.75" customHeight="1">
      <c r="K863" s="1058"/>
      <c r="AD863" s="403"/>
    </row>
    <row r="864" ht="15.75" customHeight="1">
      <c r="K864" s="1058"/>
      <c r="AD864" s="403"/>
    </row>
    <row r="865" ht="15.75" customHeight="1">
      <c r="K865" s="1058"/>
      <c r="AD865" s="403"/>
    </row>
    <row r="866" ht="15.75" customHeight="1">
      <c r="K866" s="1058"/>
      <c r="AD866" s="403"/>
    </row>
    <row r="867" ht="15.75" customHeight="1">
      <c r="K867" s="1058"/>
      <c r="AD867" s="403"/>
    </row>
    <row r="868" ht="15.75" customHeight="1">
      <c r="K868" s="1058"/>
      <c r="AD868" s="403"/>
    </row>
    <row r="869" ht="15.75" customHeight="1">
      <c r="K869" s="1058"/>
      <c r="AD869" s="403"/>
    </row>
    <row r="870" ht="15.75" customHeight="1">
      <c r="K870" s="1058"/>
      <c r="AD870" s="403"/>
    </row>
    <row r="871" ht="15.75" customHeight="1">
      <c r="K871" s="1058"/>
      <c r="AD871" s="403"/>
    </row>
    <row r="872" ht="15.75" customHeight="1">
      <c r="K872" s="1058"/>
      <c r="AD872" s="403"/>
    </row>
    <row r="873" ht="15.75" customHeight="1">
      <c r="K873" s="1058"/>
      <c r="AD873" s="403"/>
    </row>
    <row r="874" ht="15.75" customHeight="1">
      <c r="K874" s="1058"/>
      <c r="AD874" s="403"/>
    </row>
    <row r="875" ht="15.75" customHeight="1">
      <c r="K875" s="1058"/>
      <c r="AD875" s="403"/>
    </row>
    <row r="876" ht="15.75" customHeight="1">
      <c r="K876" s="1058"/>
      <c r="AD876" s="403"/>
    </row>
    <row r="877" ht="15.75" customHeight="1">
      <c r="K877" s="1058"/>
      <c r="AD877" s="403"/>
    </row>
    <row r="878" ht="15.75" customHeight="1">
      <c r="K878" s="1058"/>
      <c r="AD878" s="403"/>
    </row>
    <row r="879" ht="15.75" customHeight="1">
      <c r="K879" s="1058"/>
      <c r="AD879" s="403"/>
    </row>
    <row r="880" ht="15.75" customHeight="1">
      <c r="K880" s="1058"/>
      <c r="AD880" s="403"/>
    </row>
    <row r="881" ht="15.75" customHeight="1">
      <c r="K881" s="1058"/>
      <c r="AD881" s="403"/>
    </row>
    <row r="882" ht="15.75" customHeight="1">
      <c r="K882" s="1058"/>
      <c r="AD882" s="403"/>
    </row>
    <row r="883" ht="15.75" customHeight="1">
      <c r="K883" s="1058"/>
      <c r="AD883" s="403"/>
    </row>
    <row r="884" ht="15.75" customHeight="1">
      <c r="K884" s="1058"/>
      <c r="AD884" s="403"/>
    </row>
    <row r="885" ht="15.75" customHeight="1">
      <c r="K885" s="1058"/>
      <c r="AD885" s="403"/>
    </row>
    <row r="886" ht="15.75" customHeight="1">
      <c r="K886" s="1058"/>
      <c r="AD886" s="403"/>
    </row>
    <row r="887" ht="15.75" customHeight="1">
      <c r="K887" s="1058"/>
      <c r="AD887" s="403"/>
    </row>
    <row r="888" ht="15.75" customHeight="1">
      <c r="K888" s="1058"/>
      <c r="AD888" s="403"/>
    </row>
    <row r="889" ht="15.75" customHeight="1">
      <c r="K889" s="1058"/>
      <c r="AD889" s="403"/>
    </row>
    <row r="890" ht="15.75" customHeight="1">
      <c r="K890" s="1058"/>
      <c r="AD890" s="403"/>
    </row>
    <row r="891" ht="15.75" customHeight="1">
      <c r="K891" s="1058"/>
      <c r="AD891" s="403"/>
    </row>
    <row r="892" ht="15.75" customHeight="1">
      <c r="K892" s="1058"/>
      <c r="AD892" s="403"/>
    </row>
    <row r="893" ht="15.75" customHeight="1">
      <c r="K893" s="1058"/>
      <c r="AD893" s="403"/>
    </row>
    <row r="894" ht="15.75" customHeight="1">
      <c r="K894" s="1058"/>
      <c r="AD894" s="403"/>
    </row>
    <row r="895" ht="15.75" customHeight="1">
      <c r="K895" s="1058"/>
      <c r="AD895" s="403"/>
    </row>
    <row r="896" ht="15.75" customHeight="1">
      <c r="K896" s="1058"/>
      <c r="AD896" s="403"/>
    </row>
    <row r="897" ht="15.75" customHeight="1">
      <c r="K897" s="1058"/>
      <c r="AD897" s="403"/>
    </row>
    <row r="898" ht="15.75" customHeight="1">
      <c r="K898" s="1058"/>
      <c r="AD898" s="403"/>
    </row>
    <row r="899" ht="15.75" customHeight="1">
      <c r="K899" s="1058"/>
      <c r="AD899" s="403"/>
    </row>
    <row r="900" ht="15.75" customHeight="1">
      <c r="K900" s="1058"/>
      <c r="AD900" s="403"/>
    </row>
    <row r="901" ht="15.75" customHeight="1">
      <c r="K901" s="1058"/>
      <c r="AD901" s="403"/>
    </row>
    <row r="902" ht="15.75" customHeight="1">
      <c r="K902" s="1058"/>
      <c r="AD902" s="403"/>
    </row>
    <row r="903" ht="15.75" customHeight="1">
      <c r="K903" s="1058"/>
      <c r="AD903" s="403"/>
    </row>
    <row r="904" ht="15.75" customHeight="1">
      <c r="K904" s="1058"/>
      <c r="AD904" s="403"/>
    </row>
    <row r="905" ht="15.75" customHeight="1">
      <c r="K905" s="1058"/>
      <c r="AD905" s="403"/>
    </row>
    <row r="906" ht="15.75" customHeight="1">
      <c r="K906" s="1058"/>
      <c r="AD906" s="403"/>
    </row>
    <row r="907" ht="15.75" customHeight="1">
      <c r="K907" s="1058"/>
      <c r="AD907" s="403"/>
    </row>
    <row r="908" ht="15.75" customHeight="1">
      <c r="K908" s="1058"/>
      <c r="AD908" s="403"/>
    </row>
    <row r="909" ht="15.75" customHeight="1">
      <c r="K909" s="1058"/>
      <c r="AD909" s="403"/>
    </row>
    <row r="910" ht="15.75" customHeight="1">
      <c r="K910" s="1058"/>
      <c r="AD910" s="403"/>
    </row>
    <row r="911" ht="15.75" customHeight="1">
      <c r="K911" s="1058"/>
      <c r="AD911" s="403"/>
    </row>
    <row r="912" ht="15.75" customHeight="1">
      <c r="K912" s="1058"/>
      <c r="AD912" s="403"/>
    </row>
    <row r="913" ht="15.75" customHeight="1">
      <c r="K913" s="1058"/>
      <c r="AD913" s="403"/>
    </row>
    <row r="914" ht="15.75" customHeight="1">
      <c r="K914" s="1058"/>
      <c r="AD914" s="403"/>
    </row>
    <row r="915" ht="15.75" customHeight="1">
      <c r="K915" s="1058"/>
      <c r="AD915" s="403"/>
    </row>
    <row r="916" ht="15.75" customHeight="1">
      <c r="K916" s="1058"/>
      <c r="AD916" s="403"/>
    </row>
    <row r="917" ht="15.75" customHeight="1">
      <c r="K917" s="1058"/>
      <c r="AD917" s="403"/>
    </row>
    <row r="918" ht="15.75" customHeight="1">
      <c r="K918" s="1058"/>
      <c r="AD918" s="403"/>
    </row>
    <row r="919" ht="15.75" customHeight="1">
      <c r="K919" s="1058"/>
      <c r="AD919" s="403"/>
    </row>
    <row r="920" ht="15.75" customHeight="1">
      <c r="K920" s="1058"/>
      <c r="AD920" s="403"/>
    </row>
    <row r="921" ht="15.75" customHeight="1">
      <c r="K921" s="1058"/>
      <c r="AD921" s="403"/>
    </row>
    <row r="922" ht="15.75" customHeight="1">
      <c r="K922" s="1058"/>
      <c r="AD922" s="403"/>
    </row>
    <row r="923" ht="15.75" customHeight="1">
      <c r="K923" s="1058"/>
      <c r="AD923" s="403"/>
    </row>
    <row r="924" ht="15.75" customHeight="1">
      <c r="K924" s="1058"/>
      <c r="AD924" s="403"/>
    </row>
    <row r="925" ht="15.75" customHeight="1">
      <c r="K925" s="1058"/>
      <c r="AD925" s="403"/>
    </row>
    <row r="926" ht="15.75" customHeight="1">
      <c r="K926" s="1058"/>
      <c r="AD926" s="403"/>
    </row>
    <row r="927" ht="15.75" customHeight="1">
      <c r="K927" s="1058"/>
      <c r="AD927" s="403"/>
    </row>
    <row r="928" ht="15.75" customHeight="1">
      <c r="K928" s="1058"/>
      <c r="AD928" s="403"/>
    </row>
    <row r="929" ht="15.75" customHeight="1">
      <c r="K929" s="1058"/>
      <c r="AD929" s="403"/>
    </row>
    <row r="930" ht="15.75" customHeight="1">
      <c r="K930" s="1058"/>
      <c r="AD930" s="403"/>
    </row>
    <row r="931" ht="15.75" customHeight="1">
      <c r="K931" s="1058"/>
      <c r="AD931" s="403"/>
    </row>
    <row r="932" ht="15.75" customHeight="1">
      <c r="K932" s="1058"/>
      <c r="AD932" s="403"/>
    </row>
    <row r="933" ht="15.75" customHeight="1">
      <c r="K933" s="1058"/>
      <c r="AD933" s="403"/>
    </row>
    <row r="934" ht="15.75" customHeight="1">
      <c r="K934" s="1058"/>
      <c r="AD934" s="403"/>
    </row>
    <row r="935" ht="15.75" customHeight="1">
      <c r="K935" s="1058"/>
      <c r="AD935" s="403"/>
    </row>
    <row r="936" ht="15.75" customHeight="1">
      <c r="K936" s="1058"/>
      <c r="AD936" s="403"/>
    </row>
    <row r="937" ht="15.75" customHeight="1">
      <c r="K937" s="1058"/>
      <c r="AD937" s="403"/>
    </row>
    <row r="938" ht="15.75" customHeight="1">
      <c r="K938" s="1058"/>
      <c r="AD938" s="403"/>
    </row>
    <row r="939" ht="15.75" customHeight="1">
      <c r="K939" s="1058"/>
      <c r="AD939" s="403"/>
    </row>
    <row r="940" ht="15.75" customHeight="1">
      <c r="K940" s="1058"/>
      <c r="AD940" s="403"/>
    </row>
    <row r="941" ht="15.75" customHeight="1">
      <c r="K941" s="1058"/>
      <c r="AD941" s="403"/>
    </row>
    <row r="942" ht="15.75" customHeight="1">
      <c r="K942" s="1058"/>
      <c r="AD942" s="403"/>
    </row>
    <row r="943" ht="15.75" customHeight="1">
      <c r="K943" s="1058"/>
      <c r="AD943" s="403"/>
    </row>
    <row r="944" ht="15.75" customHeight="1">
      <c r="K944" s="1058"/>
      <c r="AD944" s="403"/>
    </row>
    <row r="945" ht="15.75" customHeight="1">
      <c r="K945" s="1058"/>
      <c r="AD945" s="403"/>
    </row>
    <row r="946" ht="15.75" customHeight="1">
      <c r="K946" s="1058"/>
      <c r="AD946" s="403"/>
    </row>
    <row r="947" ht="15.75" customHeight="1">
      <c r="K947" s="1058"/>
      <c r="AD947" s="403"/>
    </row>
    <row r="948" ht="15.75" customHeight="1">
      <c r="K948" s="1058"/>
      <c r="AD948" s="403"/>
    </row>
    <row r="949" ht="15.75" customHeight="1">
      <c r="K949" s="1058"/>
      <c r="AD949" s="403"/>
    </row>
    <row r="950" ht="15.75" customHeight="1">
      <c r="K950" s="1058"/>
      <c r="AD950" s="403"/>
    </row>
    <row r="951" ht="15.75" customHeight="1">
      <c r="K951" s="1058"/>
      <c r="AD951" s="403"/>
    </row>
    <row r="952" ht="15.75" customHeight="1">
      <c r="K952" s="1058"/>
      <c r="AD952" s="403"/>
    </row>
    <row r="953" ht="15.75" customHeight="1">
      <c r="K953" s="1058"/>
      <c r="AD953" s="403"/>
    </row>
    <row r="954" ht="15.75" customHeight="1">
      <c r="K954" s="1058"/>
      <c r="AD954" s="403"/>
    </row>
    <row r="955" ht="15.75" customHeight="1">
      <c r="K955" s="1058"/>
      <c r="AD955" s="403"/>
    </row>
    <row r="956" ht="15.75" customHeight="1">
      <c r="K956" s="1058"/>
      <c r="AD956" s="403"/>
    </row>
    <row r="957" ht="15.75" customHeight="1">
      <c r="K957" s="1058"/>
      <c r="AD957" s="403"/>
    </row>
    <row r="958" ht="15.75" customHeight="1">
      <c r="K958" s="1058"/>
      <c r="AD958" s="403"/>
    </row>
    <row r="959" ht="15.75" customHeight="1">
      <c r="K959" s="1058"/>
      <c r="AD959" s="403"/>
    </row>
    <row r="960" ht="15.75" customHeight="1">
      <c r="K960" s="1058"/>
      <c r="AD960" s="403"/>
    </row>
    <row r="961" ht="15.75" customHeight="1">
      <c r="K961" s="1058"/>
      <c r="AD961" s="403"/>
    </row>
    <row r="962" ht="15.75" customHeight="1">
      <c r="K962" s="1058"/>
      <c r="AD962" s="403"/>
    </row>
    <row r="963" ht="15.75" customHeight="1">
      <c r="K963" s="1058"/>
      <c r="AD963" s="403"/>
    </row>
    <row r="964" ht="15.75" customHeight="1">
      <c r="K964" s="1058"/>
      <c r="AD964" s="403"/>
    </row>
    <row r="965" ht="15.75" customHeight="1">
      <c r="K965" s="1058"/>
      <c r="AD965" s="403"/>
    </row>
    <row r="966" ht="15.75" customHeight="1">
      <c r="K966" s="1058"/>
      <c r="AD966" s="403"/>
    </row>
    <row r="967" ht="15.75" customHeight="1">
      <c r="K967" s="1058"/>
      <c r="AD967" s="403"/>
    </row>
    <row r="968" ht="15.75" customHeight="1">
      <c r="K968" s="1058"/>
      <c r="AD968" s="403"/>
    </row>
    <row r="969" ht="15.75" customHeight="1">
      <c r="K969" s="1058"/>
      <c r="AD969" s="403"/>
    </row>
    <row r="970" ht="15.75" customHeight="1">
      <c r="K970" s="1058"/>
      <c r="AD970" s="403"/>
    </row>
    <row r="971" ht="15.75" customHeight="1">
      <c r="K971" s="1058"/>
      <c r="AD971" s="403"/>
    </row>
    <row r="972" ht="15.75" customHeight="1">
      <c r="K972" s="1058"/>
      <c r="AD972" s="403"/>
    </row>
    <row r="973" ht="15.75" customHeight="1">
      <c r="K973" s="1058"/>
      <c r="AD973" s="403"/>
    </row>
    <row r="974" ht="15.75" customHeight="1">
      <c r="K974" s="1058"/>
      <c r="AD974" s="403"/>
    </row>
    <row r="975" ht="15.75" customHeight="1">
      <c r="K975" s="1058"/>
      <c r="AD975" s="403"/>
    </row>
    <row r="976" ht="15.75" customHeight="1">
      <c r="K976" s="1058"/>
      <c r="AD976" s="403"/>
    </row>
    <row r="977" ht="15.75" customHeight="1">
      <c r="K977" s="1058"/>
      <c r="AD977" s="403"/>
    </row>
    <row r="978" ht="15.75" customHeight="1">
      <c r="K978" s="1058"/>
      <c r="AD978" s="403"/>
    </row>
    <row r="979" ht="15.75" customHeight="1">
      <c r="K979" s="1058"/>
      <c r="AD979" s="403"/>
    </row>
    <row r="980" ht="15.75" customHeight="1">
      <c r="K980" s="1058"/>
      <c r="AD980" s="403"/>
    </row>
    <row r="981" ht="15.75" customHeight="1">
      <c r="K981" s="1058"/>
      <c r="AD981" s="403"/>
    </row>
    <row r="982" ht="15.75" customHeight="1">
      <c r="K982" s="1058"/>
      <c r="AD982" s="403"/>
    </row>
    <row r="983" ht="15.75" customHeight="1">
      <c r="K983" s="1058"/>
      <c r="AD983" s="403"/>
    </row>
    <row r="984" ht="15.75" customHeight="1">
      <c r="K984" s="1058"/>
      <c r="AD984" s="403"/>
    </row>
    <row r="985" ht="15.75" customHeight="1">
      <c r="K985" s="1058"/>
      <c r="AD985" s="403"/>
    </row>
    <row r="986" ht="15.75" customHeight="1">
      <c r="K986" s="1058"/>
      <c r="AD986" s="403"/>
    </row>
    <row r="987" ht="15.75" customHeight="1">
      <c r="K987" s="1058"/>
      <c r="AD987" s="403"/>
    </row>
    <row r="988" ht="15.75" customHeight="1">
      <c r="K988" s="1058"/>
      <c r="AD988" s="403"/>
    </row>
    <row r="989" ht="15.75" customHeight="1">
      <c r="K989" s="1058"/>
      <c r="AD989" s="403"/>
    </row>
    <row r="990" ht="15.75" customHeight="1">
      <c r="K990" s="1058"/>
      <c r="AD990" s="403"/>
    </row>
    <row r="991" ht="15.75" customHeight="1">
      <c r="K991" s="1058"/>
      <c r="AD991" s="403"/>
    </row>
    <row r="992" ht="15.75" customHeight="1">
      <c r="K992" s="1058"/>
      <c r="AD992" s="403"/>
    </row>
    <row r="993" ht="15.75" customHeight="1">
      <c r="K993" s="1058"/>
      <c r="AD993" s="403"/>
    </row>
    <row r="994" ht="15.75" customHeight="1">
      <c r="K994" s="1058"/>
      <c r="AD994" s="403"/>
    </row>
    <row r="995" ht="15.75" customHeight="1">
      <c r="K995" s="1058"/>
      <c r="AD995" s="403"/>
    </row>
    <row r="996" ht="15.75" customHeight="1">
      <c r="K996" s="1058"/>
      <c r="AD996" s="403"/>
    </row>
    <row r="997" ht="15.75" customHeight="1">
      <c r="K997" s="1058"/>
      <c r="AD997" s="403"/>
    </row>
    <row r="998" ht="15.75" customHeight="1">
      <c r="K998" s="1058"/>
      <c r="AD998" s="403"/>
    </row>
    <row r="999" ht="15.75" customHeight="1">
      <c r="K999" s="1058"/>
      <c r="AD999" s="403"/>
    </row>
    <row r="1000" ht="15.75" customHeight="1">
      <c r="K1000" s="1058"/>
      <c r="AD1000" s="403"/>
    </row>
    <row r="1001" ht="15.75" customHeight="1">
      <c r="K1001" s="1058"/>
      <c r="AD1001" s="403"/>
    </row>
  </sheetData>
  <mergeCells count="10">
    <mergeCell ref="I103:K103"/>
    <mergeCell ref="G104:K104"/>
    <mergeCell ref="G119:K119"/>
    <mergeCell ref="I6:K6"/>
    <mergeCell ref="I21:K21"/>
    <mergeCell ref="I31:K31"/>
    <mergeCell ref="I43:K43"/>
    <mergeCell ref="G62:H62"/>
    <mergeCell ref="I62:K62"/>
    <mergeCell ref="I86:K86"/>
  </mergeCells>
  <hyperlinks>
    <hyperlink r:id="rId1" ref="F11"/>
    <hyperlink r:id="rId2" ref="F13"/>
    <hyperlink r:id="rId3" ref="F14"/>
    <hyperlink r:id="rId4" ref="F15"/>
    <hyperlink r:id="rId5" ref="F16"/>
    <hyperlink r:id="rId6" ref="F18"/>
    <hyperlink r:id="rId7" ref="F19"/>
    <hyperlink r:id="rId8" ref="F26"/>
    <hyperlink r:id="rId9" ref="F27"/>
    <hyperlink r:id="rId10" ref="F28"/>
    <hyperlink r:id="rId11" ref="F29"/>
    <hyperlink r:id="rId12" ref="F36"/>
    <hyperlink r:id="rId13" ref="F37"/>
    <hyperlink r:id="rId14" ref="F38"/>
    <hyperlink r:id="rId15" ref="F39"/>
    <hyperlink r:id="rId16" ref="F40"/>
    <hyperlink r:id="rId17" ref="F41"/>
    <hyperlink r:id="rId18" ref="F48"/>
    <hyperlink r:id="rId19" ref="F49"/>
    <hyperlink r:id="rId20" ref="F50"/>
    <hyperlink r:id="rId21" ref="F51"/>
    <hyperlink r:id="rId22" ref="F52"/>
    <hyperlink r:id="rId23" ref="F53"/>
    <hyperlink r:id="rId24" ref="F54"/>
    <hyperlink r:id="rId25" ref="F55"/>
    <hyperlink r:id="rId26" ref="F56"/>
    <hyperlink r:id="rId27" ref="F57"/>
    <hyperlink r:id="rId28" ref="F58"/>
    <hyperlink r:id="rId29" ref="F59"/>
    <hyperlink r:id="rId30" ref="F60"/>
    <hyperlink r:id="rId31" ref="F67"/>
    <hyperlink r:id="rId32" ref="F68"/>
    <hyperlink r:id="rId33" ref="F69"/>
    <hyperlink r:id="rId34" ref="F70"/>
    <hyperlink r:id="rId35" ref="F71"/>
    <hyperlink r:id="rId36" ref="F72"/>
    <hyperlink r:id="rId37" ref="F73"/>
    <hyperlink r:id="rId38" ref="F74"/>
    <hyperlink r:id="rId39" ref="F75"/>
    <hyperlink r:id="rId40" ref="F76"/>
    <hyperlink r:id="rId41" ref="F77"/>
    <hyperlink r:id="rId42" ref="F78"/>
    <hyperlink r:id="rId43" ref="F79"/>
    <hyperlink r:id="rId44" ref="F80"/>
    <hyperlink r:id="rId45" ref="F81"/>
    <hyperlink r:id="rId46" ref="F82"/>
    <hyperlink r:id="rId47" ref="F83"/>
    <hyperlink r:id="rId48" ref="F84"/>
    <hyperlink r:id="rId49" ref="F91"/>
    <hyperlink r:id="rId50" ref="F92"/>
    <hyperlink r:id="rId51" ref="F93"/>
    <hyperlink r:id="rId52" ref="F94"/>
    <hyperlink r:id="rId53" ref="F95"/>
    <hyperlink r:id="rId54" ref="F96"/>
    <hyperlink r:id="rId55" ref="F97"/>
    <hyperlink r:id="rId56" ref="F98"/>
    <hyperlink r:id="rId57" ref="F99"/>
    <hyperlink r:id="rId58" ref="F101"/>
    <hyperlink r:id="rId59" ref="F102"/>
    <hyperlink r:id="rId60" ref="F109"/>
    <hyperlink r:id="rId61" ref="F110"/>
    <hyperlink r:id="rId62" ref="F111"/>
    <hyperlink r:id="rId63" ref="F112"/>
    <hyperlink r:id="rId64" ref="F113"/>
    <hyperlink r:id="rId65" ref="F114"/>
    <hyperlink r:id="rId66" ref="F115"/>
    <hyperlink r:id="rId67" ref="F116"/>
    <hyperlink r:id="rId68" ref="F117"/>
    <hyperlink r:id="rId69" ref="F124"/>
    <hyperlink r:id="rId70" ref="F125"/>
    <hyperlink r:id="rId71" ref="F126"/>
    <hyperlink r:id="rId72" ref="F127"/>
    <hyperlink r:id="rId73" ref="F128"/>
    <hyperlink r:id="rId74" ref="F129"/>
    <hyperlink r:id="rId75" ref="F130"/>
    <hyperlink r:id="rId76" ref="F131"/>
    <hyperlink r:id="rId77" ref="F132"/>
    <hyperlink r:id="rId78" ref="F133"/>
    <hyperlink r:id="rId79" ref="F134"/>
    <hyperlink r:id="rId80" ref="F135"/>
    <hyperlink r:id="rId81" ref="F136"/>
    <hyperlink r:id="rId82" ref="F137"/>
    <hyperlink r:id="rId83" ref="F138"/>
    <hyperlink r:id="rId84" ref="F139"/>
    <hyperlink r:id="rId85" ref="F140"/>
    <hyperlink r:id="rId86" ref="F141"/>
    <hyperlink r:id="rId87" ref="F142"/>
    <hyperlink r:id="rId88" ref="F143"/>
    <hyperlink r:id="rId89" ref="F144"/>
    <hyperlink r:id="rId90" ref="F145"/>
    <hyperlink r:id="rId91" ref="F146"/>
    <hyperlink r:id="rId92" ref="F147"/>
    <hyperlink r:id="rId93" ref="F148"/>
    <hyperlink r:id="rId94" ref="F149"/>
    <hyperlink r:id="rId95" ref="F150"/>
    <hyperlink r:id="rId96" ref="F151"/>
    <hyperlink r:id="rId97" ref="F152"/>
    <hyperlink r:id="rId98" ref="F153"/>
    <hyperlink r:id="rId99" ref="F154"/>
    <hyperlink r:id="rId100" ref="F155"/>
    <hyperlink r:id="rId101" ref="F156"/>
    <hyperlink r:id="rId102" ref="F157"/>
    <hyperlink r:id="rId103" ref="F158"/>
    <hyperlink r:id="rId104" ref="F159"/>
    <hyperlink r:id="rId105" ref="F160"/>
    <hyperlink r:id="rId106" ref="F161"/>
    <hyperlink r:id="rId107" ref="F162"/>
    <hyperlink r:id="rId108" ref="F163"/>
    <hyperlink r:id="rId109" ref="F164"/>
    <hyperlink r:id="rId110" ref="F165"/>
    <hyperlink r:id="rId111" ref="F166"/>
    <hyperlink r:id="rId112" ref="F167"/>
    <hyperlink r:id="rId113" ref="F168"/>
  </hyperlinks>
  <printOptions/>
  <pageMargins bottom="0.75" footer="0.0" header="0.0" left="0.7" right="0.7" top="0.75"/>
  <pageSetup paperSize="9" scale="90" orientation="portrait"/>
  <drawing r:id="rId114"/>
  <tableParts count="79">
    <tablePart r:id="rId194"/>
    <tablePart r:id="rId195"/>
    <tablePart r:id="rId196"/>
    <tablePart r:id="rId197"/>
    <tablePart r:id="rId198"/>
    <tablePart r:id="rId199"/>
    <tablePart r:id="rId200"/>
    <tablePart r:id="rId201"/>
    <tablePart r:id="rId202"/>
    <tablePart r:id="rId203"/>
    <tablePart r:id="rId204"/>
    <tablePart r:id="rId205"/>
    <tablePart r:id="rId206"/>
    <tablePart r:id="rId207"/>
    <tablePart r:id="rId208"/>
    <tablePart r:id="rId209"/>
    <tablePart r:id="rId210"/>
    <tablePart r:id="rId211"/>
    <tablePart r:id="rId212"/>
    <tablePart r:id="rId213"/>
    <tablePart r:id="rId214"/>
    <tablePart r:id="rId215"/>
    <tablePart r:id="rId216"/>
    <tablePart r:id="rId217"/>
    <tablePart r:id="rId218"/>
    <tablePart r:id="rId219"/>
    <tablePart r:id="rId220"/>
    <tablePart r:id="rId221"/>
    <tablePart r:id="rId222"/>
    <tablePart r:id="rId223"/>
    <tablePart r:id="rId224"/>
    <tablePart r:id="rId225"/>
    <tablePart r:id="rId226"/>
    <tablePart r:id="rId227"/>
    <tablePart r:id="rId228"/>
    <tablePart r:id="rId229"/>
    <tablePart r:id="rId230"/>
    <tablePart r:id="rId231"/>
    <tablePart r:id="rId232"/>
    <tablePart r:id="rId233"/>
    <tablePart r:id="rId234"/>
    <tablePart r:id="rId235"/>
    <tablePart r:id="rId236"/>
    <tablePart r:id="rId237"/>
    <tablePart r:id="rId238"/>
    <tablePart r:id="rId239"/>
    <tablePart r:id="rId240"/>
    <tablePart r:id="rId241"/>
    <tablePart r:id="rId242"/>
    <tablePart r:id="rId243"/>
    <tablePart r:id="rId244"/>
    <tablePart r:id="rId245"/>
    <tablePart r:id="rId246"/>
    <tablePart r:id="rId247"/>
    <tablePart r:id="rId248"/>
    <tablePart r:id="rId249"/>
    <tablePart r:id="rId250"/>
    <tablePart r:id="rId251"/>
    <tablePart r:id="rId252"/>
    <tablePart r:id="rId253"/>
    <tablePart r:id="rId254"/>
    <tablePart r:id="rId255"/>
    <tablePart r:id="rId256"/>
    <tablePart r:id="rId257"/>
    <tablePart r:id="rId258"/>
    <tablePart r:id="rId259"/>
    <tablePart r:id="rId260"/>
    <tablePart r:id="rId261"/>
    <tablePart r:id="rId262"/>
    <tablePart r:id="rId263"/>
    <tablePart r:id="rId264"/>
    <tablePart r:id="rId265"/>
    <tablePart r:id="rId266"/>
    <tablePart r:id="rId267"/>
    <tablePart r:id="rId268"/>
    <tablePart r:id="rId269"/>
    <tablePart r:id="rId270"/>
    <tablePart r:id="rId271"/>
    <tablePart r:id="rId272"/>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F3F3F"/>
    <outlinePr summaryBelow="0" summaryRight="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2.29"/>
    <col customWidth="1" min="2" max="2" width="11.14"/>
    <col customWidth="1" min="3" max="3" width="16.43"/>
    <col customWidth="1" min="4" max="4" width="24.29"/>
    <col customWidth="1" min="5" max="5" width="57.86"/>
    <col customWidth="1" min="6" max="6" width="13.43"/>
    <col customWidth="1" min="7" max="10" width="5.43"/>
    <col customWidth="1" min="11" max="11" width="9.29"/>
    <col customWidth="1" min="12" max="19" width="7.14"/>
    <col customWidth="1" min="20" max="20" width="11.43"/>
    <col customWidth="1" min="21" max="22" width="9.14"/>
    <col customWidth="1" min="23" max="23" width="11.29"/>
    <col customWidth="1" min="25" max="25" width="0.14"/>
    <col customWidth="1" hidden="1" min="26" max="31" width="12.86"/>
  </cols>
  <sheetData>
    <row r="1" ht="13.5" customHeight="1">
      <c r="A1" s="433" t="s">
        <v>116</v>
      </c>
      <c r="B1" s="290"/>
      <c r="C1" s="290"/>
      <c r="D1" s="290"/>
      <c r="E1" s="1059"/>
      <c r="F1" s="1060"/>
      <c r="G1" s="1060"/>
      <c r="H1" s="1060"/>
      <c r="I1" s="1060"/>
      <c r="J1" s="1060"/>
      <c r="K1" s="1061"/>
      <c r="L1" s="1062">
        <f t="shared" ref="L1:S1" si="1">SUM(L3:L76)</f>
        <v>0</v>
      </c>
      <c r="M1" s="1063">
        <f t="shared" si="1"/>
        <v>0</v>
      </c>
      <c r="N1" s="1064">
        <f t="shared" si="1"/>
        <v>0</v>
      </c>
      <c r="O1" s="1065">
        <f t="shared" si="1"/>
        <v>0</v>
      </c>
      <c r="P1" s="1066">
        <f t="shared" si="1"/>
        <v>0</v>
      </c>
      <c r="Q1" s="1067">
        <f t="shared" si="1"/>
        <v>0</v>
      </c>
      <c r="R1" s="1068">
        <f t="shared" si="1"/>
        <v>0</v>
      </c>
      <c r="S1" s="1069">
        <f t="shared" si="1"/>
        <v>0</v>
      </c>
      <c r="T1" s="1070"/>
      <c r="U1" s="1071">
        <f t="shared" ref="U1:W1" si="2">SUM(U3:U76)</f>
        <v>0</v>
      </c>
      <c r="V1" s="1071">
        <f t="shared" si="2"/>
        <v>0</v>
      </c>
      <c r="W1" s="1072">
        <f t="shared" si="2"/>
        <v>0</v>
      </c>
      <c r="X1" s="1073" t="s">
        <v>1205</v>
      </c>
      <c r="Y1" s="8"/>
      <c r="Z1" s="8"/>
      <c r="AA1" s="8" t="s">
        <v>1206</v>
      </c>
      <c r="AB1" s="1070" t="s">
        <v>227</v>
      </c>
      <c r="AC1" s="1070" t="s">
        <v>133</v>
      </c>
      <c r="AD1" s="1070" t="s">
        <v>73</v>
      </c>
      <c r="AE1" s="1070" t="s">
        <v>1207</v>
      </c>
    </row>
    <row r="2" ht="42.0" customHeight="1">
      <c r="A2" s="1074" t="s">
        <v>1208</v>
      </c>
      <c r="B2" s="1075" t="s">
        <v>1209</v>
      </c>
      <c r="C2" s="1075" t="s">
        <v>1210</v>
      </c>
      <c r="D2" s="33" t="s">
        <v>1211</v>
      </c>
      <c r="E2" s="1070" t="s">
        <v>1212</v>
      </c>
      <c r="F2" s="1076"/>
      <c r="G2" s="1076" t="s">
        <v>1213</v>
      </c>
      <c r="H2" s="1076" t="s">
        <v>1214</v>
      </c>
      <c r="I2" s="1076" t="s">
        <v>217</v>
      </c>
      <c r="J2" s="1076" t="s">
        <v>1215</v>
      </c>
      <c r="K2" s="1077" t="s">
        <v>1216</v>
      </c>
      <c r="L2" s="1078" t="s">
        <v>1217</v>
      </c>
      <c r="M2" s="1079" t="s">
        <v>53</v>
      </c>
      <c r="N2" s="1080" t="s">
        <v>55</v>
      </c>
      <c r="O2" s="1081" t="s">
        <v>46</v>
      </c>
      <c r="P2" s="1082" t="s">
        <v>1218</v>
      </c>
      <c r="Q2" s="1070" t="s">
        <v>1219</v>
      </c>
      <c r="R2" s="1068" t="s">
        <v>1220</v>
      </c>
      <c r="S2" s="1083" t="s">
        <v>56</v>
      </c>
      <c r="T2" s="1070" t="s">
        <v>224</v>
      </c>
      <c r="U2" s="1071" t="s">
        <v>1221</v>
      </c>
      <c r="V2" s="1071" t="s">
        <v>1222</v>
      </c>
      <c r="W2" s="1072" t="s">
        <v>1223</v>
      </c>
      <c r="X2" s="1"/>
      <c r="Y2" s="8"/>
      <c r="Z2" s="8"/>
      <c r="AA2" s="8"/>
      <c r="AB2" s="1"/>
      <c r="AC2" s="1"/>
      <c r="AD2" s="1"/>
      <c r="AE2" s="1"/>
    </row>
    <row r="3" ht="55.5" customHeight="1">
      <c r="A3" s="1084" t="s">
        <v>1224</v>
      </c>
      <c r="B3" s="1085">
        <v>1.7004109E7</v>
      </c>
      <c r="C3" s="1086" t="s">
        <v>1225</v>
      </c>
      <c r="D3" s="1087" t="s">
        <v>1226</v>
      </c>
      <c r="E3" s="1087"/>
      <c r="F3" s="1088" t="s">
        <v>146</v>
      </c>
      <c r="G3" s="1088">
        <v>60.0</v>
      </c>
      <c r="H3" s="1088">
        <v>13.0</v>
      </c>
      <c r="I3" s="1088" t="s">
        <v>805</v>
      </c>
      <c r="J3" s="1088">
        <v>1.0</v>
      </c>
      <c r="K3" s="1089">
        <v>209.09</v>
      </c>
      <c r="L3" s="1090"/>
      <c r="M3" s="1091"/>
      <c r="N3" s="1092"/>
      <c r="O3" s="1093"/>
      <c r="P3" s="1094"/>
      <c r="Q3" s="1095"/>
      <c r="R3" s="1096"/>
      <c r="S3" s="1097"/>
      <c r="T3" s="1098" t="s">
        <v>227</v>
      </c>
      <c r="U3" s="1099">
        <f t="shared" ref="U3:U76" si="3">SUM(L3:S3)</f>
        <v>0</v>
      </c>
      <c r="V3" s="1099">
        <f t="shared" ref="V3:V76" si="4">U3*J3</f>
        <v>0</v>
      </c>
      <c r="W3" s="1100">
        <f t="shared" ref="W3:W76" si="5">U3*K3</f>
        <v>0</v>
      </c>
      <c r="X3" s="1101"/>
      <c r="Y3" s="1101"/>
      <c r="Z3" s="1101"/>
      <c r="AA3" s="1101"/>
      <c r="AB3" s="1101"/>
      <c r="AC3" s="1101"/>
      <c r="AD3" s="1101"/>
      <c r="AE3" s="1101"/>
    </row>
    <row r="4" ht="55.5" customHeight="1">
      <c r="A4" s="1084" t="s">
        <v>1227</v>
      </c>
      <c r="B4" s="1085">
        <v>1.700411E7</v>
      </c>
      <c r="C4" s="1086" t="s">
        <v>1228</v>
      </c>
      <c r="D4" s="1087" t="s">
        <v>1229</v>
      </c>
      <c r="E4" s="1087"/>
      <c r="F4" s="1088" t="s">
        <v>146</v>
      </c>
      <c r="G4" s="1088">
        <v>90.0</v>
      </c>
      <c r="H4" s="1088">
        <v>20.0</v>
      </c>
      <c r="I4" s="1088" t="s">
        <v>802</v>
      </c>
      <c r="J4" s="1088">
        <v>1.0</v>
      </c>
      <c r="K4" s="1089">
        <v>333.72</v>
      </c>
      <c r="L4" s="1090"/>
      <c r="M4" s="1091"/>
      <c r="N4" s="1092"/>
      <c r="O4" s="1093"/>
      <c r="P4" s="1094"/>
      <c r="Q4" s="1095"/>
      <c r="R4" s="1096"/>
      <c r="S4" s="1097"/>
      <c r="T4" s="1098" t="s">
        <v>227</v>
      </c>
      <c r="U4" s="1099">
        <f t="shared" si="3"/>
        <v>0</v>
      </c>
      <c r="V4" s="1099">
        <f t="shared" si="4"/>
        <v>0</v>
      </c>
      <c r="W4" s="1100">
        <f t="shared" si="5"/>
        <v>0</v>
      </c>
      <c r="X4" s="1101"/>
      <c r="Y4" s="1101"/>
      <c r="Z4" s="1101"/>
      <c r="AA4" s="1101"/>
      <c r="AB4" s="1101"/>
      <c r="AC4" s="1101"/>
      <c r="AD4" s="1101"/>
      <c r="AE4" s="1101"/>
    </row>
    <row r="5" ht="55.5" customHeight="1">
      <c r="A5" s="1084" t="s">
        <v>1230</v>
      </c>
      <c r="B5" s="1085">
        <v>1.7004111E7</v>
      </c>
      <c r="C5" s="1086" t="s">
        <v>1231</v>
      </c>
      <c r="D5" s="1087" t="s">
        <v>1232</v>
      </c>
      <c r="E5" s="1087"/>
      <c r="F5" s="1088" t="s">
        <v>146</v>
      </c>
      <c r="G5" s="1088">
        <v>120.0</v>
      </c>
      <c r="H5" s="1088">
        <v>27.0</v>
      </c>
      <c r="I5" s="1088" t="s">
        <v>232</v>
      </c>
      <c r="J5" s="1088">
        <v>1.0</v>
      </c>
      <c r="K5" s="1089">
        <v>593.28</v>
      </c>
      <c r="L5" s="1090"/>
      <c r="M5" s="1091"/>
      <c r="N5" s="1092"/>
      <c r="O5" s="1093"/>
      <c r="P5" s="1094"/>
      <c r="Q5" s="1095"/>
      <c r="R5" s="1096"/>
      <c r="S5" s="1097"/>
      <c r="T5" s="1098" t="s">
        <v>227</v>
      </c>
      <c r="U5" s="1099">
        <f t="shared" si="3"/>
        <v>0</v>
      </c>
      <c r="V5" s="1099">
        <f t="shared" si="4"/>
        <v>0</v>
      </c>
      <c r="W5" s="1100">
        <f t="shared" si="5"/>
        <v>0</v>
      </c>
      <c r="X5" s="1101"/>
      <c r="Y5" s="1101"/>
      <c r="Z5" s="1101"/>
      <c r="AA5" s="1101"/>
      <c r="AB5" s="1101"/>
      <c r="AC5" s="1101"/>
      <c r="AD5" s="1101"/>
      <c r="AE5" s="1101"/>
    </row>
    <row r="6" ht="55.5" customHeight="1">
      <c r="A6" s="1084" t="s">
        <v>1233</v>
      </c>
      <c r="B6" s="1102">
        <v>1.7004112E7</v>
      </c>
      <c r="C6" s="1103" t="s">
        <v>1234</v>
      </c>
      <c r="D6" s="1104" t="s">
        <v>1235</v>
      </c>
      <c r="E6" s="1104"/>
      <c r="F6" s="1088" t="s">
        <v>146</v>
      </c>
      <c r="G6" s="1105">
        <v>150.0</v>
      </c>
      <c r="H6" s="1105">
        <v>33.0</v>
      </c>
      <c r="I6" s="1105" t="s">
        <v>251</v>
      </c>
      <c r="J6" s="1105">
        <v>1.0</v>
      </c>
      <c r="K6" s="1106">
        <v>933.18</v>
      </c>
      <c r="L6" s="1107"/>
      <c r="M6" s="1108"/>
      <c r="N6" s="1109"/>
      <c r="O6" s="1110"/>
      <c r="P6" s="1111"/>
      <c r="Q6" s="1112"/>
      <c r="R6" s="1113"/>
      <c r="S6" s="1114"/>
      <c r="T6" s="1115" t="s">
        <v>227</v>
      </c>
      <c r="U6" s="1116">
        <f t="shared" si="3"/>
        <v>0</v>
      </c>
      <c r="V6" s="1116">
        <f t="shared" si="4"/>
        <v>0</v>
      </c>
      <c r="W6" s="1117">
        <f t="shared" si="5"/>
        <v>0</v>
      </c>
      <c r="X6" s="1101"/>
      <c r="Y6" s="1101"/>
      <c r="Z6" s="1101"/>
      <c r="AA6" s="1101"/>
      <c r="AB6" s="1101"/>
      <c r="AC6" s="1101"/>
      <c r="AD6" s="1101"/>
      <c r="AE6" s="1101"/>
    </row>
    <row r="7" ht="54.75" customHeight="1">
      <c r="A7" s="1084" t="s">
        <v>1236</v>
      </c>
      <c r="B7" s="1118">
        <v>1.7004113E7</v>
      </c>
      <c r="C7" s="1119" t="s">
        <v>1237</v>
      </c>
      <c r="D7" s="1120" t="s">
        <v>1238</v>
      </c>
      <c r="E7" s="1120"/>
      <c r="F7" s="1088" t="s">
        <v>146</v>
      </c>
      <c r="G7" s="1121">
        <v>85.0</v>
      </c>
      <c r="H7" s="1121">
        <v>15.0</v>
      </c>
      <c r="I7" s="1121" t="s">
        <v>802</v>
      </c>
      <c r="J7" s="1121">
        <v>1.0</v>
      </c>
      <c r="K7" s="1122">
        <v>271.92</v>
      </c>
      <c r="L7" s="1123"/>
      <c r="M7" s="1124"/>
      <c r="N7" s="1125"/>
      <c r="O7" s="1126"/>
      <c r="P7" s="1127"/>
      <c r="Q7" s="1128"/>
      <c r="R7" s="1129"/>
      <c r="S7" s="1130"/>
      <c r="T7" s="1131" t="s">
        <v>227</v>
      </c>
      <c r="U7" s="1132">
        <f t="shared" si="3"/>
        <v>0</v>
      </c>
      <c r="V7" s="1132">
        <f t="shared" si="4"/>
        <v>0</v>
      </c>
      <c r="W7" s="1133">
        <f t="shared" si="5"/>
        <v>0</v>
      </c>
      <c r="X7" s="1101"/>
      <c r="Y7" s="1101"/>
      <c r="Z7" s="1101"/>
      <c r="AA7" s="1101"/>
      <c r="AB7" s="1101"/>
      <c r="AC7" s="1101"/>
      <c r="AD7" s="1101"/>
      <c r="AE7" s="1101"/>
    </row>
    <row r="8" ht="55.5" customHeight="1">
      <c r="A8" s="1084" t="s">
        <v>1239</v>
      </c>
      <c r="B8" s="1085">
        <v>1.7004114E7</v>
      </c>
      <c r="C8" s="1086" t="s">
        <v>1240</v>
      </c>
      <c r="D8" s="1087" t="s">
        <v>1241</v>
      </c>
      <c r="E8" s="1087"/>
      <c r="F8" s="1088" t="s">
        <v>146</v>
      </c>
      <c r="G8" s="1088">
        <v>115.0</v>
      </c>
      <c r="H8" s="1088">
        <v>20.0</v>
      </c>
      <c r="I8" s="1088" t="s">
        <v>232</v>
      </c>
      <c r="J8" s="1088">
        <v>1.0</v>
      </c>
      <c r="K8" s="1089">
        <v>488.22</v>
      </c>
      <c r="L8" s="1090"/>
      <c r="M8" s="1091"/>
      <c r="N8" s="1092"/>
      <c r="O8" s="1093"/>
      <c r="P8" s="1094"/>
      <c r="Q8" s="1095"/>
      <c r="R8" s="1096"/>
      <c r="S8" s="1097"/>
      <c r="T8" s="1098" t="s">
        <v>227</v>
      </c>
      <c r="U8" s="1099">
        <f t="shared" si="3"/>
        <v>0</v>
      </c>
      <c r="V8" s="1099">
        <f t="shared" si="4"/>
        <v>0</v>
      </c>
      <c r="W8" s="1100">
        <f t="shared" si="5"/>
        <v>0</v>
      </c>
      <c r="X8" s="1101"/>
      <c r="Y8" s="1101"/>
      <c r="Z8" s="1101"/>
      <c r="AA8" s="1101"/>
      <c r="AB8" s="1101"/>
      <c r="AC8" s="1101"/>
      <c r="AD8" s="1101"/>
      <c r="AE8" s="1101"/>
    </row>
    <row r="9" ht="55.5" customHeight="1">
      <c r="A9" s="1084" t="s">
        <v>1242</v>
      </c>
      <c r="B9" s="1102">
        <v>1.7004115E7</v>
      </c>
      <c r="C9" s="1103" t="s">
        <v>1243</v>
      </c>
      <c r="D9" s="1104" t="s">
        <v>1244</v>
      </c>
      <c r="E9" s="1104"/>
      <c r="F9" s="1088" t="s">
        <v>146</v>
      </c>
      <c r="G9" s="1105">
        <v>145.0</v>
      </c>
      <c r="H9" s="1105">
        <v>26.0</v>
      </c>
      <c r="I9" s="1105" t="s">
        <v>251</v>
      </c>
      <c r="J9" s="1105">
        <v>1.0</v>
      </c>
      <c r="K9" s="1106">
        <v>778.68</v>
      </c>
      <c r="L9" s="1107"/>
      <c r="M9" s="1108"/>
      <c r="N9" s="1109"/>
      <c r="O9" s="1110"/>
      <c r="P9" s="1111"/>
      <c r="Q9" s="1112"/>
      <c r="R9" s="1113"/>
      <c r="S9" s="1114"/>
      <c r="T9" s="1115" t="s">
        <v>227</v>
      </c>
      <c r="U9" s="1116">
        <f t="shared" si="3"/>
        <v>0</v>
      </c>
      <c r="V9" s="1116">
        <f t="shared" si="4"/>
        <v>0</v>
      </c>
      <c r="W9" s="1117">
        <f t="shared" si="5"/>
        <v>0</v>
      </c>
      <c r="X9" s="1101"/>
      <c r="Y9" s="1101"/>
      <c r="Z9" s="1101"/>
      <c r="AA9" s="1101"/>
      <c r="AB9" s="1101"/>
      <c r="AC9" s="1101"/>
      <c r="AD9" s="1101"/>
      <c r="AE9" s="1101"/>
    </row>
    <row r="10" ht="55.5" customHeight="1">
      <c r="A10" s="1084" t="s">
        <v>1245</v>
      </c>
      <c r="B10" s="1118">
        <v>1.7004116E7</v>
      </c>
      <c r="C10" s="1119" t="s">
        <v>1246</v>
      </c>
      <c r="D10" s="1120" t="s">
        <v>1247</v>
      </c>
      <c r="E10" s="1120"/>
      <c r="F10" s="1088" t="s">
        <v>146</v>
      </c>
      <c r="G10" s="1121">
        <v>75.0</v>
      </c>
      <c r="H10" s="1121">
        <v>19.0</v>
      </c>
      <c r="I10" s="1121" t="s">
        <v>802</v>
      </c>
      <c r="J10" s="1121">
        <v>1.0</v>
      </c>
      <c r="K10" s="1122">
        <v>339.9</v>
      </c>
      <c r="L10" s="1123"/>
      <c r="M10" s="1124"/>
      <c r="N10" s="1125"/>
      <c r="O10" s="1126"/>
      <c r="P10" s="1127"/>
      <c r="Q10" s="1128"/>
      <c r="R10" s="1129"/>
      <c r="S10" s="1130"/>
      <c r="T10" s="1131" t="s">
        <v>227</v>
      </c>
      <c r="U10" s="1132">
        <f t="shared" si="3"/>
        <v>0</v>
      </c>
      <c r="V10" s="1132">
        <f t="shared" si="4"/>
        <v>0</v>
      </c>
      <c r="W10" s="1133">
        <f t="shared" si="5"/>
        <v>0</v>
      </c>
      <c r="X10" s="1101"/>
      <c r="Y10" s="1101"/>
      <c r="Z10" s="1101"/>
      <c r="AA10" s="1101"/>
      <c r="AB10" s="1101"/>
      <c r="AC10" s="1101"/>
      <c r="AD10" s="1101"/>
      <c r="AE10" s="1101"/>
    </row>
    <row r="11" ht="55.5" customHeight="1">
      <c r="A11" s="1084" t="s">
        <v>1248</v>
      </c>
      <c r="B11" s="1085">
        <v>1.7004117E7</v>
      </c>
      <c r="C11" s="1086" t="s">
        <v>1249</v>
      </c>
      <c r="D11" s="1087" t="s">
        <v>1250</v>
      </c>
      <c r="E11" s="1087"/>
      <c r="F11" s="1088" t="s">
        <v>146</v>
      </c>
      <c r="G11" s="1088">
        <v>105.0</v>
      </c>
      <c r="H11" s="1088">
        <v>26.0</v>
      </c>
      <c r="I11" s="1088" t="s">
        <v>232</v>
      </c>
      <c r="J11" s="1088">
        <v>1.0</v>
      </c>
      <c r="K11" s="1089">
        <v>475.86</v>
      </c>
      <c r="L11" s="1090"/>
      <c r="M11" s="1091"/>
      <c r="N11" s="1092"/>
      <c r="O11" s="1093"/>
      <c r="P11" s="1094"/>
      <c r="Q11" s="1095"/>
      <c r="R11" s="1096"/>
      <c r="S11" s="1097"/>
      <c r="T11" s="1098" t="s">
        <v>227</v>
      </c>
      <c r="U11" s="1099">
        <f t="shared" si="3"/>
        <v>0</v>
      </c>
      <c r="V11" s="1099">
        <f t="shared" si="4"/>
        <v>0</v>
      </c>
      <c r="W11" s="1100">
        <f t="shared" si="5"/>
        <v>0</v>
      </c>
      <c r="X11" s="1101"/>
      <c r="Y11" s="1101"/>
      <c r="Z11" s="1101"/>
      <c r="AA11" s="1101"/>
      <c r="AB11" s="1101"/>
      <c r="AC11" s="1101"/>
      <c r="AD11" s="1101"/>
      <c r="AE11" s="1101"/>
    </row>
    <row r="12" ht="55.5" customHeight="1">
      <c r="A12" s="1084" t="s">
        <v>1251</v>
      </c>
      <c r="B12" s="1102">
        <v>1.7004118E7</v>
      </c>
      <c r="C12" s="1103" t="s">
        <v>1252</v>
      </c>
      <c r="D12" s="1104" t="s">
        <v>1253</v>
      </c>
      <c r="E12" s="1104"/>
      <c r="F12" s="1088" t="s">
        <v>146</v>
      </c>
      <c r="G12" s="1105">
        <v>135.0</v>
      </c>
      <c r="H12" s="1105">
        <v>34.0</v>
      </c>
      <c r="I12" s="1105" t="s">
        <v>251</v>
      </c>
      <c r="J12" s="1105">
        <v>1.0</v>
      </c>
      <c r="K12" s="1106">
        <v>784.86</v>
      </c>
      <c r="L12" s="1107"/>
      <c r="M12" s="1108"/>
      <c r="N12" s="1109"/>
      <c r="O12" s="1110"/>
      <c r="P12" s="1111"/>
      <c r="Q12" s="1112"/>
      <c r="R12" s="1113"/>
      <c r="S12" s="1114"/>
      <c r="T12" s="1115" t="s">
        <v>227</v>
      </c>
      <c r="U12" s="1116">
        <f t="shared" si="3"/>
        <v>0</v>
      </c>
      <c r="V12" s="1116">
        <f t="shared" si="4"/>
        <v>0</v>
      </c>
      <c r="W12" s="1117">
        <f t="shared" si="5"/>
        <v>0</v>
      </c>
      <c r="X12" s="1101"/>
      <c r="Y12" s="1101"/>
      <c r="Z12" s="1101"/>
      <c r="AA12" s="1101"/>
      <c r="AB12" s="1101"/>
      <c r="AC12" s="1101"/>
      <c r="AD12" s="1101"/>
      <c r="AE12" s="1101"/>
    </row>
    <row r="13" ht="55.5" customHeight="1">
      <c r="A13" s="1084" t="s">
        <v>1254</v>
      </c>
      <c r="B13" s="1118">
        <v>1.7004119E7</v>
      </c>
      <c r="C13" s="1119" t="s">
        <v>1255</v>
      </c>
      <c r="D13" s="1120" t="s">
        <v>1256</v>
      </c>
      <c r="E13" s="1120"/>
      <c r="F13" s="1088" t="s">
        <v>146</v>
      </c>
      <c r="G13" s="1121">
        <v>80.0</v>
      </c>
      <c r="H13" s="1121">
        <v>16.0</v>
      </c>
      <c r="I13" s="1121" t="s">
        <v>802</v>
      </c>
      <c r="J13" s="1121">
        <v>1.0</v>
      </c>
      <c r="K13" s="1122">
        <v>339.9</v>
      </c>
      <c r="L13" s="1123"/>
      <c r="M13" s="1124"/>
      <c r="N13" s="1125"/>
      <c r="O13" s="1126"/>
      <c r="P13" s="1127"/>
      <c r="Q13" s="1128"/>
      <c r="R13" s="1129"/>
      <c r="S13" s="1130"/>
      <c r="T13" s="1131" t="s">
        <v>227</v>
      </c>
      <c r="U13" s="1132">
        <f t="shared" si="3"/>
        <v>0</v>
      </c>
      <c r="V13" s="1132">
        <f t="shared" si="4"/>
        <v>0</v>
      </c>
      <c r="W13" s="1133">
        <f t="shared" si="5"/>
        <v>0</v>
      </c>
      <c r="X13" s="1101"/>
      <c r="Y13" s="1101"/>
      <c r="Z13" s="1101"/>
      <c r="AA13" s="1101"/>
      <c r="AB13" s="1101"/>
      <c r="AC13" s="1101"/>
      <c r="AD13" s="1101"/>
      <c r="AE13" s="1101"/>
    </row>
    <row r="14" ht="55.5" customHeight="1">
      <c r="A14" s="1084" t="s">
        <v>1257</v>
      </c>
      <c r="B14" s="1085">
        <v>1.700412E7</v>
      </c>
      <c r="C14" s="1086" t="s">
        <v>1258</v>
      </c>
      <c r="D14" s="1087" t="s">
        <v>1259</v>
      </c>
      <c r="E14" s="1087"/>
      <c r="F14" s="1088" t="s">
        <v>146</v>
      </c>
      <c r="G14" s="1088">
        <v>120.0</v>
      </c>
      <c r="H14" s="1088">
        <v>24.0</v>
      </c>
      <c r="I14" s="1088" t="s">
        <v>232</v>
      </c>
      <c r="J14" s="1088">
        <v>1.0</v>
      </c>
      <c r="K14" s="1089">
        <v>537.66</v>
      </c>
      <c r="L14" s="1090"/>
      <c r="M14" s="1091"/>
      <c r="N14" s="1092"/>
      <c r="O14" s="1093"/>
      <c r="P14" s="1094"/>
      <c r="Q14" s="1095"/>
      <c r="R14" s="1096"/>
      <c r="S14" s="1097"/>
      <c r="T14" s="1098" t="s">
        <v>227</v>
      </c>
      <c r="U14" s="1099">
        <f t="shared" si="3"/>
        <v>0</v>
      </c>
      <c r="V14" s="1099">
        <f t="shared" si="4"/>
        <v>0</v>
      </c>
      <c r="W14" s="1100">
        <f t="shared" si="5"/>
        <v>0</v>
      </c>
      <c r="X14" s="1101"/>
      <c r="Y14" s="1101"/>
      <c r="Z14" s="1101"/>
      <c r="AA14" s="1101"/>
      <c r="AB14" s="1101"/>
      <c r="AC14" s="1101"/>
      <c r="AD14" s="1101"/>
      <c r="AE14" s="1101"/>
    </row>
    <row r="15" ht="55.5" customHeight="1">
      <c r="A15" s="1084" t="s">
        <v>1260</v>
      </c>
      <c r="B15" s="1102">
        <v>1.7004121E7</v>
      </c>
      <c r="C15" s="1103" t="s">
        <v>1261</v>
      </c>
      <c r="D15" s="1104" t="s">
        <v>1262</v>
      </c>
      <c r="E15" s="1104"/>
      <c r="F15" s="1088" t="s">
        <v>146</v>
      </c>
      <c r="G15" s="1105">
        <v>150.0</v>
      </c>
      <c r="H15" s="1105">
        <v>30.0</v>
      </c>
      <c r="I15" s="1105" t="s">
        <v>251</v>
      </c>
      <c r="J15" s="1105">
        <v>1.0</v>
      </c>
      <c r="K15" s="1106">
        <v>840.48</v>
      </c>
      <c r="L15" s="1107"/>
      <c r="M15" s="1108"/>
      <c r="N15" s="1109"/>
      <c r="O15" s="1110"/>
      <c r="P15" s="1111"/>
      <c r="Q15" s="1112"/>
      <c r="R15" s="1113"/>
      <c r="S15" s="1114"/>
      <c r="T15" s="1115" t="s">
        <v>227</v>
      </c>
      <c r="U15" s="1116">
        <f t="shared" si="3"/>
        <v>0</v>
      </c>
      <c r="V15" s="1116">
        <f t="shared" si="4"/>
        <v>0</v>
      </c>
      <c r="W15" s="1117">
        <f t="shared" si="5"/>
        <v>0</v>
      </c>
      <c r="X15" s="1101"/>
      <c r="Y15" s="1101"/>
      <c r="Z15" s="1101"/>
      <c r="AA15" s="1101"/>
      <c r="AB15" s="1101"/>
      <c r="AC15" s="1101"/>
      <c r="AD15" s="1101"/>
      <c r="AE15" s="1101"/>
    </row>
    <row r="16" ht="55.5" customHeight="1">
      <c r="A16" s="1084" t="s">
        <v>1263</v>
      </c>
      <c r="B16" s="1118">
        <v>1.7004122E7</v>
      </c>
      <c r="C16" s="1119" t="s">
        <v>1264</v>
      </c>
      <c r="D16" s="1120" t="s">
        <v>1265</v>
      </c>
      <c r="E16" s="1120"/>
      <c r="F16" s="1088" t="s">
        <v>146</v>
      </c>
      <c r="G16" s="1121" t="s">
        <v>1266</v>
      </c>
      <c r="H16" s="1121">
        <v>15.0</v>
      </c>
      <c r="I16" s="1121" t="s">
        <v>802</v>
      </c>
      <c r="J16" s="1121">
        <v>2.0</v>
      </c>
      <c r="K16" s="1122">
        <v>313.12</v>
      </c>
      <c r="L16" s="1123"/>
      <c r="M16" s="1124"/>
      <c r="N16" s="1125"/>
      <c r="O16" s="1126"/>
      <c r="P16" s="1127"/>
      <c r="Q16" s="1128"/>
      <c r="R16" s="1129"/>
      <c r="S16" s="1130"/>
      <c r="T16" s="1131" t="s">
        <v>227</v>
      </c>
      <c r="U16" s="1132">
        <f t="shared" si="3"/>
        <v>0</v>
      </c>
      <c r="V16" s="1132">
        <f t="shared" si="4"/>
        <v>0</v>
      </c>
      <c r="W16" s="1133">
        <f t="shared" si="5"/>
        <v>0</v>
      </c>
      <c r="X16" s="1101"/>
      <c r="Y16" s="1101"/>
      <c r="Z16" s="1101"/>
      <c r="AA16" s="1101"/>
      <c r="AB16" s="1101"/>
      <c r="AC16" s="1101"/>
      <c r="AD16" s="1101"/>
      <c r="AE16" s="1101"/>
    </row>
    <row r="17" ht="55.5" customHeight="1">
      <c r="A17" s="1084" t="s">
        <v>1267</v>
      </c>
      <c r="B17" s="1102">
        <v>1.7004123E7</v>
      </c>
      <c r="C17" s="1103" t="s">
        <v>1268</v>
      </c>
      <c r="D17" s="1104" t="s">
        <v>1269</v>
      </c>
      <c r="E17" s="1104"/>
      <c r="F17" s="1088" t="s">
        <v>146</v>
      </c>
      <c r="G17" s="1105" t="s">
        <v>1270</v>
      </c>
      <c r="H17" s="1105">
        <v>24.0</v>
      </c>
      <c r="I17" s="1105" t="s">
        <v>232</v>
      </c>
      <c r="J17" s="1105">
        <v>2.0</v>
      </c>
      <c r="K17" s="1106">
        <v>562.38</v>
      </c>
      <c r="L17" s="1107"/>
      <c r="M17" s="1108"/>
      <c r="N17" s="1109"/>
      <c r="O17" s="1110"/>
      <c r="P17" s="1111"/>
      <c r="Q17" s="1112"/>
      <c r="R17" s="1113"/>
      <c r="S17" s="1114"/>
      <c r="T17" s="1115" t="s">
        <v>227</v>
      </c>
      <c r="U17" s="1116">
        <f t="shared" si="3"/>
        <v>0</v>
      </c>
      <c r="V17" s="1116">
        <f t="shared" si="4"/>
        <v>0</v>
      </c>
      <c r="W17" s="1117">
        <f t="shared" si="5"/>
        <v>0</v>
      </c>
      <c r="X17" s="1101"/>
      <c r="Y17" s="1101"/>
      <c r="Z17" s="1101"/>
      <c r="AA17" s="1101"/>
      <c r="AB17" s="1101"/>
      <c r="AC17" s="1101"/>
      <c r="AD17" s="1101"/>
      <c r="AE17" s="1101"/>
    </row>
    <row r="18" ht="55.5" customHeight="1">
      <c r="A18" s="1084" t="s">
        <v>1271</v>
      </c>
      <c r="B18" s="1118">
        <v>1.7004124E7</v>
      </c>
      <c r="C18" s="1119" t="s">
        <v>1272</v>
      </c>
      <c r="D18" s="1120" t="s">
        <v>1273</v>
      </c>
      <c r="E18" s="1120"/>
      <c r="F18" s="1088" t="s">
        <v>146</v>
      </c>
      <c r="G18" s="1121">
        <v>60.0</v>
      </c>
      <c r="H18" s="1121">
        <v>15.0</v>
      </c>
      <c r="I18" s="1121" t="s">
        <v>802</v>
      </c>
      <c r="J18" s="1121">
        <v>1.0</v>
      </c>
      <c r="K18" s="1134">
        <v>130.81</v>
      </c>
      <c r="L18" s="1123"/>
      <c r="M18" s="1124"/>
      <c r="N18" s="1125"/>
      <c r="O18" s="1126"/>
      <c r="P18" s="1127"/>
      <c r="Q18" s="1128"/>
      <c r="R18" s="1129"/>
      <c r="S18" s="1130"/>
      <c r="T18" s="1131" t="s">
        <v>227</v>
      </c>
      <c r="U18" s="1132">
        <f t="shared" si="3"/>
        <v>0</v>
      </c>
      <c r="V18" s="1132">
        <f t="shared" si="4"/>
        <v>0</v>
      </c>
      <c r="W18" s="1133">
        <f t="shared" si="5"/>
        <v>0</v>
      </c>
      <c r="X18" s="1101"/>
      <c r="Y18" s="1101"/>
      <c r="Z18" s="1101"/>
      <c r="AA18" s="1101"/>
      <c r="AB18" s="1101"/>
      <c r="AC18" s="1101"/>
      <c r="AD18" s="1101"/>
      <c r="AE18" s="1101"/>
    </row>
    <row r="19" ht="55.5" customHeight="1">
      <c r="A19" s="1084" t="s">
        <v>1274</v>
      </c>
      <c r="B19" s="1085">
        <v>1.7004125E7</v>
      </c>
      <c r="C19" s="1086" t="s">
        <v>1275</v>
      </c>
      <c r="D19" s="1087" t="s">
        <v>1276</v>
      </c>
      <c r="E19" s="1087"/>
      <c r="F19" s="1088" t="s">
        <v>146</v>
      </c>
      <c r="G19" s="1088">
        <v>90.0</v>
      </c>
      <c r="H19" s="1088">
        <v>22.0</v>
      </c>
      <c r="I19" s="1088" t="s">
        <v>232</v>
      </c>
      <c r="J19" s="1088">
        <v>1.0</v>
      </c>
      <c r="K19" s="1135">
        <v>287.37</v>
      </c>
      <c r="L19" s="1090"/>
      <c r="M19" s="1091"/>
      <c r="N19" s="1092"/>
      <c r="O19" s="1093"/>
      <c r="P19" s="1094"/>
      <c r="Q19" s="1095"/>
      <c r="R19" s="1096"/>
      <c r="S19" s="1097"/>
      <c r="T19" s="1098" t="s">
        <v>227</v>
      </c>
      <c r="U19" s="1099">
        <f t="shared" si="3"/>
        <v>0</v>
      </c>
      <c r="V19" s="1099">
        <f t="shared" si="4"/>
        <v>0</v>
      </c>
      <c r="W19" s="1100">
        <f t="shared" si="5"/>
        <v>0</v>
      </c>
      <c r="X19" s="1101"/>
      <c r="Y19" s="1101"/>
      <c r="Z19" s="1101"/>
      <c r="AA19" s="1101"/>
      <c r="AB19" s="1101"/>
      <c r="AC19" s="1101"/>
      <c r="AD19" s="1101"/>
      <c r="AE19" s="1101"/>
    </row>
    <row r="20" ht="55.5" customHeight="1">
      <c r="A20" s="1084" t="s">
        <v>1277</v>
      </c>
      <c r="B20" s="1085">
        <v>1.7004126E7</v>
      </c>
      <c r="C20" s="1086" t="s">
        <v>1278</v>
      </c>
      <c r="D20" s="1087" t="s">
        <v>1279</v>
      </c>
      <c r="E20" s="1087"/>
      <c r="F20" s="1088" t="s">
        <v>146</v>
      </c>
      <c r="G20" s="1088">
        <v>135.0</v>
      </c>
      <c r="H20" s="1088">
        <v>34.0</v>
      </c>
      <c r="I20" s="1088" t="s">
        <v>251</v>
      </c>
      <c r="J20" s="1088">
        <v>1.0</v>
      </c>
      <c r="K20" s="1135">
        <v>457.32</v>
      </c>
      <c r="L20" s="1090"/>
      <c r="M20" s="1091"/>
      <c r="N20" s="1092"/>
      <c r="O20" s="1093"/>
      <c r="P20" s="1094"/>
      <c r="Q20" s="1095"/>
      <c r="R20" s="1096"/>
      <c r="S20" s="1097"/>
      <c r="T20" s="1098" t="s">
        <v>227</v>
      </c>
      <c r="U20" s="1099">
        <f t="shared" si="3"/>
        <v>0</v>
      </c>
      <c r="V20" s="1099">
        <f t="shared" si="4"/>
        <v>0</v>
      </c>
      <c r="W20" s="1100">
        <f t="shared" si="5"/>
        <v>0</v>
      </c>
      <c r="X20" s="1101"/>
      <c r="Y20" s="1101"/>
      <c r="Z20" s="1101"/>
      <c r="AA20" s="1101"/>
      <c r="AB20" s="1101"/>
      <c r="AC20" s="1101"/>
      <c r="AD20" s="1101"/>
      <c r="AE20" s="1101"/>
    </row>
    <row r="21" ht="55.5" customHeight="1">
      <c r="A21" s="1084" t="s">
        <v>1280</v>
      </c>
      <c r="B21" s="1118">
        <v>1.7004127E7</v>
      </c>
      <c r="C21" s="1119" t="s">
        <v>1281</v>
      </c>
      <c r="D21" s="1120" t="s">
        <v>1282</v>
      </c>
      <c r="E21" s="1120"/>
      <c r="F21" s="1088" t="s">
        <v>146</v>
      </c>
      <c r="G21" s="1121">
        <v>60.0</v>
      </c>
      <c r="H21" s="1121">
        <v>15.0</v>
      </c>
      <c r="I21" s="1121" t="s">
        <v>802</v>
      </c>
      <c r="J21" s="1121">
        <v>1.0</v>
      </c>
      <c r="K21" s="1134">
        <v>121.54</v>
      </c>
      <c r="L21" s="1123"/>
      <c r="M21" s="1124"/>
      <c r="N21" s="1125"/>
      <c r="O21" s="1126"/>
      <c r="P21" s="1127"/>
      <c r="Q21" s="1128"/>
      <c r="R21" s="1129"/>
      <c r="S21" s="1130"/>
      <c r="T21" s="1131" t="s">
        <v>227</v>
      </c>
      <c r="U21" s="1132">
        <f t="shared" si="3"/>
        <v>0</v>
      </c>
      <c r="V21" s="1132">
        <f t="shared" si="4"/>
        <v>0</v>
      </c>
      <c r="W21" s="1133">
        <f t="shared" si="5"/>
        <v>0</v>
      </c>
      <c r="X21" s="1101"/>
      <c r="Y21" s="1101"/>
      <c r="Z21" s="1101"/>
      <c r="AA21" s="1101"/>
      <c r="AB21" s="1101"/>
      <c r="AC21" s="1101"/>
      <c r="AD21" s="1101"/>
      <c r="AE21" s="1101"/>
    </row>
    <row r="22" ht="55.5" customHeight="1">
      <c r="A22" s="1084" t="s">
        <v>1283</v>
      </c>
      <c r="B22" s="1085">
        <v>1.7004128E7</v>
      </c>
      <c r="C22" s="1086" t="s">
        <v>1284</v>
      </c>
      <c r="D22" s="1087" t="s">
        <v>1285</v>
      </c>
      <c r="E22" s="1087"/>
      <c r="F22" s="1088" t="s">
        <v>146</v>
      </c>
      <c r="G22" s="1088">
        <v>90.0</v>
      </c>
      <c r="H22" s="1088">
        <v>22.0</v>
      </c>
      <c r="I22" s="1088" t="s">
        <v>232</v>
      </c>
      <c r="J22" s="1088">
        <v>1.0</v>
      </c>
      <c r="K22" s="1135">
        <v>269.86</v>
      </c>
      <c r="L22" s="1090"/>
      <c r="M22" s="1091"/>
      <c r="N22" s="1092"/>
      <c r="O22" s="1093"/>
      <c r="P22" s="1094"/>
      <c r="Q22" s="1095"/>
      <c r="R22" s="1096"/>
      <c r="S22" s="1097"/>
      <c r="T22" s="1098" t="s">
        <v>227</v>
      </c>
      <c r="U22" s="1099">
        <f t="shared" si="3"/>
        <v>0</v>
      </c>
      <c r="V22" s="1099">
        <f t="shared" si="4"/>
        <v>0</v>
      </c>
      <c r="W22" s="1100">
        <f t="shared" si="5"/>
        <v>0</v>
      </c>
      <c r="X22" s="1101"/>
      <c r="Y22" s="1101"/>
      <c r="Z22" s="1101"/>
      <c r="AA22" s="1101"/>
      <c r="AB22" s="1101"/>
      <c r="AC22" s="1101"/>
      <c r="AD22" s="1101"/>
      <c r="AE22" s="1101"/>
    </row>
    <row r="23" ht="55.5" customHeight="1">
      <c r="A23" s="1084" t="s">
        <v>1286</v>
      </c>
      <c r="B23" s="1085">
        <v>1.7004129E7</v>
      </c>
      <c r="C23" s="1086" t="s">
        <v>1287</v>
      </c>
      <c r="D23" s="1087" t="s">
        <v>1288</v>
      </c>
      <c r="E23" s="1087"/>
      <c r="F23" s="1088" t="s">
        <v>146</v>
      </c>
      <c r="G23" s="1088">
        <v>135.0</v>
      </c>
      <c r="H23" s="1088">
        <v>34.0</v>
      </c>
      <c r="I23" s="1088" t="s">
        <v>251</v>
      </c>
      <c r="J23" s="1088">
        <v>1.0</v>
      </c>
      <c r="K23" s="1135">
        <v>426.42</v>
      </c>
      <c r="L23" s="1090"/>
      <c r="M23" s="1091"/>
      <c r="N23" s="1092"/>
      <c r="O23" s="1093"/>
      <c r="P23" s="1094"/>
      <c r="Q23" s="1095"/>
      <c r="R23" s="1096"/>
      <c r="S23" s="1097"/>
      <c r="T23" s="1098" t="s">
        <v>227</v>
      </c>
      <c r="U23" s="1099">
        <f t="shared" si="3"/>
        <v>0</v>
      </c>
      <c r="V23" s="1099">
        <f t="shared" si="4"/>
        <v>0</v>
      </c>
      <c r="W23" s="1100">
        <f t="shared" si="5"/>
        <v>0</v>
      </c>
      <c r="X23" s="1101"/>
      <c r="Y23" s="1101"/>
      <c r="Z23" s="1101"/>
      <c r="AA23" s="1101"/>
      <c r="AB23" s="1101"/>
      <c r="AC23" s="1101"/>
      <c r="AD23" s="1101"/>
      <c r="AE23" s="1101"/>
    </row>
    <row r="24" ht="55.5" customHeight="1">
      <c r="A24" s="1084" t="s">
        <v>1289</v>
      </c>
      <c r="B24" s="1118">
        <v>1.700413E7</v>
      </c>
      <c r="C24" s="1119" t="s">
        <v>1290</v>
      </c>
      <c r="D24" s="1120" t="s">
        <v>1291</v>
      </c>
      <c r="E24" s="1120"/>
      <c r="F24" s="1088" t="s">
        <v>146</v>
      </c>
      <c r="G24" s="1121">
        <v>60.0</v>
      </c>
      <c r="H24" s="1121">
        <v>15.0</v>
      </c>
      <c r="I24" s="1121" t="s">
        <v>802</v>
      </c>
      <c r="J24" s="1121">
        <v>1.0</v>
      </c>
      <c r="K24" s="1134">
        <v>113.3</v>
      </c>
      <c r="L24" s="1123"/>
      <c r="M24" s="1124"/>
      <c r="N24" s="1125"/>
      <c r="O24" s="1126"/>
      <c r="P24" s="1127"/>
      <c r="Q24" s="1128"/>
      <c r="R24" s="1129"/>
      <c r="S24" s="1130"/>
      <c r="T24" s="1131" t="s">
        <v>227</v>
      </c>
      <c r="U24" s="1132">
        <f t="shared" si="3"/>
        <v>0</v>
      </c>
      <c r="V24" s="1132">
        <f t="shared" si="4"/>
        <v>0</v>
      </c>
      <c r="W24" s="1133">
        <f t="shared" si="5"/>
        <v>0</v>
      </c>
      <c r="X24" s="1101"/>
      <c r="Y24" s="1101"/>
      <c r="Z24" s="1101"/>
      <c r="AA24" s="1101"/>
      <c r="AB24" s="1101"/>
      <c r="AC24" s="1101"/>
      <c r="AD24" s="1101"/>
      <c r="AE24" s="1101"/>
    </row>
    <row r="25" ht="55.5" customHeight="1">
      <c r="A25" s="1084" t="s">
        <v>1292</v>
      </c>
      <c r="B25" s="1085">
        <v>1.7004131E7</v>
      </c>
      <c r="C25" s="1086" t="s">
        <v>1293</v>
      </c>
      <c r="D25" s="1087" t="s">
        <v>1294</v>
      </c>
      <c r="E25" s="1087"/>
      <c r="F25" s="1088" t="s">
        <v>146</v>
      </c>
      <c r="G25" s="1088">
        <v>90.0</v>
      </c>
      <c r="H25" s="1088">
        <v>22.0</v>
      </c>
      <c r="I25" s="1088" t="s">
        <v>232</v>
      </c>
      <c r="J25" s="1088">
        <v>1.0</v>
      </c>
      <c r="K25" s="1135">
        <v>261.62</v>
      </c>
      <c r="L25" s="1090"/>
      <c r="M25" s="1091"/>
      <c r="N25" s="1092"/>
      <c r="O25" s="1093"/>
      <c r="P25" s="1094"/>
      <c r="Q25" s="1095"/>
      <c r="R25" s="1096"/>
      <c r="S25" s="1097"/>
      <c r="T25" s="1098" t="s">
        <v>227</v>
      </c>
      <c r="U25" s="1099">
        <f t="shared" si="3"/>
        <v>0</v>
      </c>
      <c r="V25" s="1099">
        <f t="shared" si="4"/>
        <v>0</v>
      </c>
      <c r="W25" s="1100">
        <f t="shared" si="5"/>
        <v>0</v>
      </c>
      <c r="X25" s="1101"/>
      <c r="Y25" s="1101"/>
      <c r="Z25" s="1101"/>
      <c r="AA25" s="1101"/>
      <c r="AB25" s="1101"/>
      <c r="AC25" s="1101"/>
      <c r="AD25" s="1101"/>
      <c r="AE25" s="1101"/>
    </row>
    <row r="26" ht="55.5" customHeight="1">
      <c r="A26" s="1084" t="s">
        <v>1295</v>
      </c>
      <c r="B26" s="1085">
        <v>1.7004132E7</v>
      </c>
      <c r="C26" s="1086" t="s">
        <v>1296</v>
      </c>
      <c r="D26" s="1087" t="s">
        <v>1297</v>
      </c>
      <c r="E26" s="1087"/>
      <c r="F26" s="1088" t="s">
        <v>146</v>
      </c>
      <c r="G26" s="1088">
        <v>135.0</v>
      </c>
      <c r="H26" s="1088">
        <v>34.0</v>
      </c>
      <c r="I26" s="1088" t="s">
        <v>251</v>
      </c>
      <c r="J26" s="1088">
        <v>1.0</v>
      </c>
      <c r="K26" s="1135">
        <v>414.06</v>
      </c>
      <c r="L26" s="1090"/>
      <c r="M26" s="1091"/>
      <c r="N26" s="1092"/>
      <c r="O26" s="1093"/>
      <c r="P26" s="1094"/>
      <c r="Q26" s="1095"/>
      <c r="R26" s="1096"/>
      <c r="S26" s="1097"/>
      <c r="T26" s="1098" t="s">
        <v>227</v>
      </c>
      <c r="U26" s="1099">
        <f t="shared" si="3"/>
        <v>0</v>
      </c>
      <c r="V26" s="1099">
        <f t="shared" si="4"/>
        <v>0</v>
      </c>
      <c r="W26" s="1100">
        <f t="shared" si="5"/>
        <v>0</v>
      </c>
      <c r="X26" s="1101"/>
      <c r="Y26" s="1101"/>
      <c r="Z26" s="1101"/>
      <c r="AA26" s="1101"/>
      <c r="AB26" s="1101"/>
      <c r="AC26" s="1101"/>
      <c r="AD26" s="1101"/>
      <c r="AE26" s="1101"/>
    </row>
    <row r="27" ht="55.5" customHeight="1">
      <c r="A27" s="1084" t="s">
        <v>1298</v>
      </c>
      <c r="B27" s="1118">
        <v>1.7004133E7</v>
      </c>
      <c r="C27" s="1119" t="s">
        <v>1299</v>
      </c>
      <c r="D27" s="1120" t="s">
        <v>1300</v>
      </c>
      <c r="E27" s="1120"/>
      <c r="F27" s="1088" t="s">
        <v>146</v>
      </c>
      <c r="G27" s="1121">
        <v>64.0</v>
      </c>
      <c r="H27" s="1121">
        <v>8.0</v>
      </c>
      <c r="I27" s="1121" t="s">
        <v>802</v>
      </c>
      <c r="J27" s="1121">
        <v>1.0</v>
      </c>
      <c r="K27" s="1134">
        <v>119.48</v>
      </c>
      <c r="L27" s="1123"/>
      <c r="M27" s="1124"/>
      <c r="N27" s="1125"/>
      <c r="O27" s="1126"/>
      <c r="P27" s="1127"/>
      <c r="Q27" s="1128"/>
      <c r="R27" s="1129"/>
      <c r="S27" s="1130"/>
      <c r="T27" s="1131" t="s">
        <v>227</v>
      </c>
      <c r="U27" s="1132">
        <f t="shared" si="3"/>
        <v>0</v>
      </c>
      <c r="V27" s="1132">
        <f t="shared" si="4"/>
        <v>0</v>
      </c>
      <c r="W27" s="1133">
        <f t="shared" si="5"/>
        <v>0</v>
      </c>
      <c r="X27" s="1101"/>
      <c r="Y27" s="1101"/>
      <c r="Z27" s="1101"/>
      <c r="AA27" s="1101"/>
      <c r="AB27" s="1101"/>
      <c r="AC27" s="1101"/>
      <c r="AD27" s="1101"/>
      <c r="AE27" s="1101"/>
    </row>
    <row r="28" ht="55.5" customHeight="1">
      <c r="A28" s="1084" t="s">
        <v>1301</v>
      </c>
      <c r="B28" s="1085">
        <v>1.7004134E7</v>
      </c>
      <c r="C28" s="1086" t="s">
        <v>1302</v>
      </c>
      <c r="D28" s="1087" t="s">
        <v>1303</v>
      </c>
      <c r="E28" s="1087"/>
      <c r="F28" s="1088" t="s">
        <v>146</v>
      </c>
      <c r="G28" s="1088">
        <v>110.0</v>
      </c>
      <c r="H28" s="1088">
        <v>14.0</v>
      </c>
      <c r="I28" s="1088" t="s">
        <v>232</v>
      </c>
      <c r="J28" s="1088">
        <v>1.0</v>
      </c>
      <c r="K28" s="1135">
        <v>217.33</v>
      </c>
      <c r="L28" s="1090"/>
      <c r="M28" s="1091"/>
      <c r="N28" s="1092"/>
      <c r="O28" s="1093"/>
      <c r="P28" s="1094"/>
      <c r="Q28" s="1095"/>
      <c r="R28" s="1096"/>
      <c r="S28" s="1097"/>
      <c r="T28" s="1098" t="s">
        <v>227</v>
      </c>
      <c r="U28" s="1099">
        <f t="shared" si="3"/>
        <v>0</v>
      </c>
      <c r="V28" s="1099">
        <f t="shared" si="4"/>
        <v>0</v>
      </c>
      <c r="W28" s="1100">
        <f t="shared" si="5"/>
        <v>0</v>
      </c>
      <c r="X28" s="1101"/>
      <c r="Y28" s="1101"/>
      <c r="Z28" s="1101"/>
      <c r="AA28" s="1101"/>
      <c r="AB28" s="1101"/>
      <c r="AC28" s="1101"/>
      <c r="AD28" s="1101"/>
      <c r="AE28" s="1101"/>
    </row>
    <row r="29" ht="55.5" customHeight="1">
      <c r="A29" s="1084" t="s">
        <v>1304</v>
      </c>
      <c r="B29" s="1085">
        <v>1.7004135E7</v>
      </c>
      <c r="C29" s="1086" t="s">
        <v>1305</v>
      </c>
      <c r="D29" s="1087" t="s">
        <v>1306</v>
      </c>
      <c r="E29" s="1087"/>
      <c r="F29" s="1088" t="s">
        <v>146</v>
      </c>
      <c r="G29" s="1088">
        <v>154.0</v>
      </c>
      <c r="H29" s="1088">
        <v>20.0</v>
      </c>
      <c r="I29" s="1088" t="s">
        <v>251</v>
      </c>
      <c r="J29" s="1088">
        <v>1.0</v>
      </c>
      <c r="K29" s="1135">
        <v>302.82</v>
      </c>
      <c r="L29" s="1090"/>
      <c r="M29" s="1091"/>
      <c r="N29" s="1092"/>
      <c r="O29" s="1093"/>
      <c r="P29" s="1094"/>
      <c r="Q29" s="1095"/>
      <c r="R29" s="1096"/>
      <c r="S29" s="1097"/>
      <c r="T29" s="1098" t="s">
        <v>227</v>
      </c>
      <c r="U29" s="1099">
        <f t="shared" si="3"/>
        <v>0</v>
      </c>
      <c r="V29" s="1099">
        <f t="shared" si="4"/>
        <v>0</v>
      </c>
      <c r="W29" s="1100">
        <f t="shared" si="5"/>
        <v>0</v>
      </c>
      <c r="X29" s="1101"/>
      <c r="Y29" s="1101"/>
      <c r="Z29" s="1101"/>
      <c r="AA29" s="1101"/>
      <c r="AB29" s="1101"/>
      <c r="AC29" s="1101"/>
      <c r="AD29" s="1101"/>
      <c r="AE29" s="1101"/>
    </row>
    <row r="30" ht="75.75" customHeight="1">
      <c r="A30" s="1084" t="s">
        <v>1307</v>
      </c>
      <c r="B30" s="1118">
        <v>1.7004136E7</v>
      </c>
      <c r="C30" s="1119" t="s">
        <v>1308</v>
      </c>
      <c r="D30" s="1120" t="s">
        <v>1309</v>
      </c>
      <c r="E30" s="1120"/>
      <c r="F30" s="1088" t="s">
        <v>146</v>
      </c>
      <c r="G30" s="1121">
        <v>88.0</v>
      </c>
      <c r="H30" s="1121">
        <v>21.0</v>
      </c>
      <c r="I30" s="1121" t="s">
        <v>802</v>
      </c>
      <c r="J30" s="1121">
        <v>1.0</v>
      </c>
      <c r="K30" s="1134">
        <v>339.9</v>
      </c>
      <c r="L30" s="1123"/>
      <c r="M30" s="1124"/>
      <c r="N30" s="1125"/>
      <c r="O30" s="1126"/>
      <c r="P30" s="1127"/>
      <c r="Q30" s="1128"/>
      <c r="R30" s="1129"/>
      <c r="S30" s="1130"/>
      <c r="T30" s="1131" t="s">
        <v>227</v>
      </c>
      <c r="U30" s="1132">
        <f t="shared" si="3"/>
        <v>0</v>
      </c>
      <c r="V30" s="1132">
        <f t="shared" si="4"/>
        <v>0</v>
      </c>
      <c r="W30" s="1133">
        <f t="shared" si="5"/>
        <v>0</v>
      </c>
      <c r="X30" s="1101"/>
      <c r="Y30" s="1101"/>
      <c r="Z30" s="1101"/>
      <c r="AA30" s="1101"/>
      <c r="AB30" s="1101"/>
      <c r="AC30" s="1101"/>
      <c r="AD30" s="1101"/>
      <c r="AE30" s="1101"/>
    </row>
    <row r="31" ht="75.75" customHeight="1">
      <c r="A31" s="1084" t="s">
        <v>1310</v>
      </c>
      <c r="B31" s="1085">
        <v>1.7004137E7</v>
      </c>
      <c r="C31" s="1086" t="s">
        <v>1311</v>
      </c>
      <c r="D31" s="1087" t="s">
        <v>1312</v>
      </c>
      <c r="E31" s="1087"/>
      <c r="F31" s="1088" t="s">
        <v>146</v>
      </c>
      <c r="G31" s="1136" t="s">
        <v>1313</v>
      </c>
      <c r="H31" s="1136" t="s">
        <v>1314</v>
      </c>
      <c r="I31" s="1088" t="s">
        <v>802</v>
      </c>
      <c r="J31" s="1088">
        <v>2.0</v>
      </c>
      <c r="K31" s="1089">
        <v>244.11</v>
      </c>
      <c r="L31" s="1090"/>
      <c r="M31" s="1091"/>
      <c r="N31" s="1092"/>
      <c r="O31" s="1093"/>
      <c r="P31" s="1094"/>
      <c r="Q31" s="1095"/>
      <c r="R31" s="1096"/>
      <c r="S31" s="1097"/>
      <c r="T31" s="1098" t="s">
        <v>227</v>
      </c>
      <c r="U31" s="1099">
        <f t="shared" si="3"/>
        <v>0</v>
      </c>
      <c r="V31" s="1099">
        <f t="shared" si="4"/>
        <v>0</v>
      </c>
      <c r="W31" s="1100">
        <f t="shared" si="5"/>
        <v>0</v>
      </c>
      <c r="X31" s="1101"/>
      <c r="Y31" s="1101"/>
      <c r="Z31" s="1101"/>
      <c r="AA31" s="1101"/>
      <c r="AB31" s="1101"/>
      <c r="AC31" s="1101"/>
      <c r="AD31" s="1101"/>
      <c r="AE31" s="1101"/>
    </row>
    <row r="32" ht="75.75" customHeight="1">
      <c r="A32" s="1084" t="s">
        <v>1315</v>
      </c>
      <c r="B32" s="1085">
        <v>1.7004138E7</v>
      </c>
      <c r="C32" s="1086" t="s">
        <v>1316</v>
      </c>
      <c r="D32" s="1087" t="s">
        <v>1317</v>
      </c>
      <c r="E32" s="1087"/>
      <c r="F32" s="1088" t="s">
        <v>146</v>
      </c>
      <c r="G32" s="1136" t="s">
        <v>1313</v>
      </c>
      <c r="H32" s="1136" t="s">
        <v>1314</v>
      </c>
      <c r="I32" s="1088" t="s">
        <v>802</v>
      </c>
      <c r="J32" s="1088">
        <v>2.0</v>
      </c>
      <c r="K32" s="1089">
        <v>244.11</v>
      </c>
      <c r="L32" s="1090"/>
      <c r="M32" s="1091"/>
      <c r="N32" s="1092"/>
      <c r="O32" s="1093"/>
      <c r="P32" s="1094"/>
      <c r="Q32" s="1095"/>
      <c r="R32" s="1096"/>
      <c r="S32" s="1097"/>
      <c r="T32" s="1098" t="s">
        <v>227</v>
      </c>
      <c r="U32" s="1099">
        <f t="shared" si="3"/>
        <v>0</v>
      </c>
      <c r="V32" s="1099">
        <f t="shared" si="4"/>
        <v>0</v>
      </c>
      <c r="W32" s="1100">
        <f t="shared" si="5"/>
        <v>0</v>
      </c>
      <c r="X32" s="1101"/>
      <c r="Y32" s="1101"/>
      <c r="Z32" s="1101"/>
      <c r="AA32" s="1101"/>
      <c r="AB32" s="1101"/>
      <c r="AC32" s="1101"/>
      <c r="AD32" s="1101"/>
      <c r="AE32" s="1101"/>
    </row>
    <row r="33" ht="39.75" customHeight="1">
      <c r="A33" s="1084" t="s">
        <v>1318</v>
      </c>
      <c r="B33" s="1118">
        <v>1.7004139E7</v>
      </c>
      <c r="C33" s="1119" t="s">
        <v>1319</v>
      </c>
      <c r="D33" s="1120" t="s">
        <v>1320</v>
      </c>
      <c r="E33" s="1120"/>
      <c r="F33" s="1088" t="s">
        <v>146</v>
      </c>
      <c r="G33" s="1121">
        <v>30.0</v>
      </c>
      <c r="H33" s="1121">
        <v>10.0</v>
      </c>
      <c r="I33" s="1121" t="s">
        <v>992</v>
      </c>
      <c r="J33" s="1121">
        <v>1.0</v>
      </c>
      <c r="K33" s="1134">
        <v>89.61</v>
      </c>
      <c r="L33" s="1123"/>
      <c r="M33" s="1124"/>
      <c r="N33" s="1125"/>
      <c r="O33" s="1126"/>
      <c r="P33" s="1127"/>
      <c r="Q33" s="1128"/>
      <c r="R33" s="1129"/>
      <c r="S33" s="1130"/>
      <c r="T33" s="1131" t="s">
        <v>227</v>
      </c>
      <c r="U33" s="1132">
        <f t="shared" si="3"/>
        <v>0</v>
      </c>
      <c r="V33" s="1132">
        <f t="shared" si="4"/>
        <v>0</v>
      </c>
      <c r="W33" s="1133">
        <f t="shared" si="5"/>
        <v>0</v>
      </c>
      <c r="X33" s="1101"/>
      <c r="Y33" s="1101"/>
      <c r="Z33" s="1101"/>
      <c r="AA33" s="1101"/>
      <c r="AB33" s="1101"/>
      <c r="AC33" s="1101"/>
      <c r="AD33" s="1101"/>
      <c r="AE33" s="1101"/>
    </row>
    <row r="34" ht="39.75" customHeight="1">
      <c r="A34" s="1084" t="s">
        <v>1321</v>
      </c>
      <c r="B34" s="1137">
        <v>1.700414E7</v>
      </c>
      <c r="C34" s="1138" t="s">
        <v>1322</v>
      </c>
      <c r="D34" s="1087" t="s">
        <v>1323</v>
      </c>
      <c r="E34" s="1087"/>
      <c r="F34" s="1088" t="s">
        <v>146</v>
      </c>
      <c r="G34" s="1088">
        <v>45.0</v>
      </c>
      <c r="H34" s="1088">
        <v>15.0</v>
      </c>
      <c r="I34" s="1088" t="s">
        <v>805</v>
      </c>
      <c r="J34" s="1088">
        <v>1.0</v>
      </c>
      <c r="K34" s="1089">
        <v>113.3</v>
      </c>
      <c r="L34" s="1090"/>
      <c r="M34" s="1091"/>
      <c r="N34" s="1092"/>
      <c r="O34" s="1093"/>
      <c r="P34" s="1094"/>
      <c r="Q34" s="1095"/>
      <c r="R34" s="1096"/>
      <c r="S34" s="1097"/>
      <c r="T34" s="1098" t="s">
        <v>227</v>
      </c>
      <c r="U34" s="1099">
        <f t="shared" si="3"/>
        <v>0</v>
      </c>
      <c r="V34" s="1099">
        <f t="shared" si="4"/>
        <v>0</v>
      </c>
      <c r="W34" s="1100">
        <f t="shared" si="5"/>
        <v>0</v>
      </c>
      <c r="X34" s="1101"/>
      <c r="Y34" s="1101"/>
      <c r="Z34" s="1101"/>
      <c r="AA34" s="1101"/>
      <c r="AB34" s="1101"/>
      <c r="AC34" s="1101"/>
      <c r="AD34" s="1101"/>
      <c r="AE34" s="1101"/>
    </row>
    <row r="35" ht="39.75" customHeight="1">
      <c r="A35" s="1084" t="s">
        <v>1324</v>
      </c>
      <c r="B35" s="1137">
        <v>1.7004141E7</v>
      </c>
      <c r="C35" s="1138" t="s">
        <v>1325</v>
      </c>
      <c r="D35" s="1087" t="s">
        <v>1326</v>
      </c>
      <c r="E35" s="1087"/>
      <c r="F35" s="1088" t="s">
        <v>146</v>
      </c>
      <c r="G35" s="1088">
        <v>90.0</v>
      </c>
      <c r="H35" s="1088">
        <v>30.0</v>
      </c>
      <c r="I35" s="1088" t="s">
        <v>232</v>
      </c>
      <c r="J35" s="1088">
        <v>1.0</v>
      </c>
      <c r="K35" s="1089">
        <v>327.54</v>
      </c>
      <c r="L35" s="1090"/>
      <c r="M35" s="1091"/>
      <c r="N35" s="1092"/>
      <c r="O35" s="1093"/>
      <c r="P35" s="1094"/>
      <c r="Q35" s="1095"/>
      <c r="R35" s="1096"/>
      <c r="S35" s="1097"/>
      <c r="T35" s="1098" t="s">
        <v>227</v>
      </c>
      <c r="U35" s="1099">
        <f t="shared" si="3"/>
        <v>0</v>
      </c>
      <c r="V35" s="1099">
        <f t="shared" si="4"/>
        <v>0</v>
      </c>
      <c r="W35" s="1100">
        <f t="shared" si="5"/>
        <v>0</v>
      </c>
      <c r="X35" s="1101"/>
      <c r="Y35" s="1101"/>
      <c r="Z35" s="1101"/>
      <c r="AA35" s="1101"/>
      <c r="AB35" s="1101"/>
      <c r="AC35" s="1101"/>
      <c r="AD35" s="1101"/>
      <c r="AE35" s="1101"/>
    </row>
    <row r="36" ht="39.75" customHeight="1">
      <c r="A36" s="1084" t="s">
        <v>1327</v>
      </c>
      <c r="B36" s="1137">
        <v>1.7004142E7</v>
      </c>
      <c r="C36" s="1138" t="s">
        <v>1319</v>
      </c>
      <c r="D36" s="1087" t="s">
        <v>1328</v>
      </c>
      <c r="E36" s="1087"/>
      <c r="F36" s="1088" t="s">
        <v>146</v>
      </c>
      <c r="G36" s="1088">
        <v>30.0</v>
      </c>
      <c r="H36" s="1088">
        <v>10.0</v>
      </c>
      <c r="I36" s="1088" t="s">
        <v>992</v>
      </c>
      <c r="J36" s="1088">
        <v>1.0</v>
      </c>
      <c r="K36" s="1089">
        <v>89.61</v>
      </c>
      <c r="L36" s="1090"/>
      <c r="M36" s="1091"/>
      <c r="N36" s="1092"/>
      <c r="O36" s="1093"/>
      <c r="P36" s="1094"/>
      <c r="Q36" s="1095"/>
      <c r="R36" s="1096"/>
      <c r="S36" s="1097"/>
      <c r="T36" s="1098" t="s">
        <v>227</v>
      </c>
      <c r="U36" s="1099">
        <f t="shared" si="3"/>
        <v>0</v>
      </c>
      <c r="V36" s="1099">
        <f t="shared" si="4"/>
        <v>0</v>
      </c>
      <c r="W36" s="1100">
        <f t="shared" si="5"/>
        <v>0</v>
      </c>
      <c r="X36" s="1101"/>
      <c r="Y36" s="1101"/>
      <c r="Z36" s="1101"/>
      <c r="AA36" s="1101"/>
      <c r="AB36" s="1101"/>
      <c r="AC36" s="1101"/>
      <c r="AD36" s="1101"/>
      <c r="AE36" s="1101"/>
    </row>
    <row r="37" ht="39.75" customHeight="1">
      <c r="A37" s="1084" t="s">
        <v>1329</v>
      </c>
      <c r="B37" s="1137">
        <v>1.7004143E7</v>
      </c>
      <c r="C37" s="1138" t="s">
        <v>1322</v>
      </c>
      <c r="D37" s="1087" t="s">
        <v>1330</v>
      </c>
      <c r="E37" s="1087"/>
      <c r="F37" s="1088" t="s">
        <v>146</v>
      </c>
      <c r="G37" s="1088">
        <v>45.0</v>
      </c>
      <c r="H37" s="1088">
        <v>15.0</v>
      </c>
      <c r="I37" s="1088" t="s">
        <v>805</v>
      </c>
      <c r="J37" s="1088">
        <v>1.0</v>
      </c>
      <c r="K37" s="1089">
        <v>113.3</v>
      </c>
      <c r="L37" s="1090"/>
      <c r="M37" s="1091"/>
      <c r="N37" s="1092"/>
      <c r="O37" s="1093"/>
      <c r="P37" s="1094"/>
      <c r="Q37" s="1095"/>
      <c r="R37" s="1096"/>
      <c r="S37" s="1097"/>
      <c r="T37" s="1098" t="s">
        <v>227</v>
      </c>
      <c r="U37" s="1099">
        <f t="shared" si="3"/>
        <v>0</v>
      </c>
      <c r="V37" s="1099">
        <f t="shared" si="4"/>
        <v>0</v>
      </c>
      <c r="W37" s="1100">
        <f t="shared" si="5"/>
        <v>0</v>
      </c>
      <c r="X37" s="1101"/>
      <c r="Y37" s="1101"/>
      <c r="Z37" s="1101"/>
      <c r="AA37" s="1101"/>
      <c r="AB37" s="1101"/>
      <c r="AC37" s="1101"/>
      <c r="AD37" s="1101"/>
      <c r="AE37" s="1101"/>
    </row>
    <row r="38" ht="39.75" customHeight="1">
      <c r="A38" s="1084" t="s">
        <v>1331</v>
      </c>
      <c r="B38" s="1137">
        <v>1.7004144E7</v>
      </c>
      <c r="C38" s="1138" t="s">
        <v>1325</v>
      </c>
      <c r="D38" s="1087" t="s">
        <v>1332</v>
      </c>
      <c r="E38" s="1087"/>
      <c r="F38" s="1088" t="s">
        <v>146</v>
      </c>
      <c r="G38" s="1088">
        <v>90.0</v>
      </c>
      <c r="H38" s="1088">
        <v>30.0</v>
      </c>
      <c r="I38" s="1088" t="s">
        <v>232</v>
      </c>
      <c r="J38" s="1088">
        <v>1.0</v>
      </c>
      <c r="K38" s="1089">
        <v>327.54</v>
      </c>
      <c r="L38" s="1090"/>
      <c r="M38" s="1091"/>
      <c r="N38" s="1092"/>
      <c r="O38" s="1093"/>
      <c r="P38" s="1094"/>
      <c r="Q38" s="1095"/>
      <c r="R38" s="1096"/>
      <c r="S38" s="1097"/>
      <c r="T38" s="1098" t="s">
        <v>227</v>
      </c>
      <c r="U38" s="1099">
        <f t="shared" si="3"/>
        <v>0</v>
      </c>
      <c r="V38" s="1099">
        <f t="shared" si="4"/>
        <v>0</v>
      </c>
      <c r="W38" s="1100">
        <f t="shared" si="5"/>
        <v>0</v>
      </c>
      <c r="X38" s="1101"/>
      <c r="Y38" s="1101"/>
      <c r="Z38" s="1101"/>
      <c r="AA38" s="1101"/>
      <c r="AB38" s="1101"/>
      <c r="AC38" s="1101"/>
      <c r="AD38" s="1101"/>
      <c r="AE38" s="1101"/>
    </row>
    <row r="39" ht="39.75" customHeight="1">
      <c r="A39" s="1084" t="s">
        <v>1333</v>
      </c>
      <c r="B39" s="1137">
        <v>1.7004145E7</v>
      </c>
      <c r="C39" s="1138" t="s">
        <v>1319</v>
      </c>
      <c r="D39" s="1087" t="s">
        <v>1334</v>
      </c>
      <c r="E39" s="1087"/>
      <c r="F39" s="1088" t="s">
        <v>146</v>
      </c>
      <c r="G39" s="1088">
        <v>30.0</v>
      </c>
      <c r="H39" s="1088">
        <v>10.0</v>
      </c>
      <c r="I39" s="1088" t="s">
        <v>992</v>
      </c>
      <c r="J39" s="1088">
        <v>1.0</v>
      </c>
      <c r="K39" s="1089">
        <v>89.61</v>
      </c>
      <c r="L39" s="1090"/>
      <c r="M39" s="1091"/>
      <c r="N39" s="1092"/>
      <c r="O39" s="1093"/>
      <c r="P39" s="1094"/>
      <c r="Q39" s="1095"/>
      <c r="R39" s="1096"/>
      <c r="S39" s="1097"/>
      <c r="T39" s="1098" t="s">
        <v>227</v>
      </c>
      <c r="U39" s="1099">
        <f t="shared" si="3"/>
        <v>0</v>
      </c>
      <c r="V39" s="1099">
        <f t="shared" si="4"/>
        <v>0</v>
      </c>
      <c r="W39" s="1100">
        <f t="shared" si="5"/>
        <v>0</v>
      </c>
      <c r="X39" s="1101"/>
      <c r="Y39" s="1101"/>
      <c r="Z39" s="1101"/>
      <c r="AA39" s="1101"/>
      <c r="AB39" s="1101"/>
      <c r="AC39" s="1101"/>
      <c r="AD39" s="1101"/>
      <c r="AE39" s="1101"/>
    </row>
    <row r="40" ht="39.75" customHeight="1">
      <c r="A40" s="1084" t="s">
        <v>1335</v>
      </c>
      <c r="B40" s="1137">
        <v>1.7004146E7</v>
      </c>
      <c r="C40" s="1138" t="s">
        <v>1322</v>
      </c>
      <c r="D40" s="1087" t="s">
        <v>1336</v>
      </c>
      <c r="E40" s="1087"/>
      <c r="F40" s="1088" t="s">
        <v>146</v>
      </c>
      <c r="G40" s="1088">
        <v>45.0</v>
      </c>
      <c r="H40" s="1088">
        <v>15.0</v>
      </c>
      <c r="I40" s="1088" t="s">
        <v>805</v>
      </c>
      <c r="J40" s="1088">
        <v>1.0</v>
      </c>
      <c r="K40" s="1089">
        <v>113.3</v>
      </c>
      <c r="L40" s="1090"/>
      <c r="M40" s="1091"/>
      <c r="N40" s="1092"/>
      <c r="O40" s="1093"/>
      <c r="P40" s="1094"/>
      <c r="Q40" s="1095"/>
      <c r="R40" s="1096"/>
      <c r="S40" s="1097"/>
      <c r="T40" s="1098" t="s">
        <v>227</v>
      </c>
      <c r="U40" s="1099">
        <f t="shared" si="3"/>
        <v>0</v>
      </c>
      <c r="V40" s="1099">
        <f t="shared" si="4"/>
        <v>0</v>
      </c>
      <c r="W40" s="1100">
        <f t="shared" si="5"/>
        <v>0</v>
      </c>
      <c r="X40" s="1101"/>
      <c r="Y40" s="1101"/>
      <c r="Z40" s="1101"/>
      <c r="AA40" s="1101"/>
      <c r="AB40" s="1101"/>
      <c r="AC40" s="1101"/>
      <c r="AD40" s="1101"/>
      <c r="AE40" s="1101"/>
    </row>
    <row r="41" ht="39.75" customHeight="1">
      <c r="A41" s="1084" t="s">
        <v>1337</v>
      </c>
      <c r="B41" s="1137">
        <v>1.7004147E7</v>
      </c>
      <c r="C41" s="1138" t="s">
        <v>1325</v>
      </c>
      <c r="D41" s="1087" t="s">
        <v>1338</v>
      </c>
      <c r="E41" s="1087"/>
      <c r="F41" s="1088" t="s">
        <v>146</v>
      </c>
      <c r="G41" s="1088">
        <v>90.0</v>
      </c>
      <c r="H41" s="1088">
        <v>30.0</v>
      </c>
      <c r="I41" s="1088" t="s">
        <v>232</v>
      </c>
      <c r="J41" s="1088">
        <v>1.0</v>
      </c>
      <c r="K41" s="1089">
        <v>327.54</v>
      </c>
      <c r="L41" s="1090"/>
      <c r="M41" s="1091"/>
      <c r="N41" s="1092"/>
      <c r="O41" s="1093"/>
      <c r="P41" s="1094"/>
      <c r="Q41" s="1095"/>
      <c r="R41" s="1096"/>
      <c r="S41" s="1097"/>
      <c r="T41" s="1098" t="s">
        <v>227</v>
      </c>
      <c r="U41" s="1099">
        <f t="shared" si="3"/>
        <v>0</v>
      </c>
      <c r="V41" s="1099">
        <f t="shared" si="4"/>
        <v>0</v>
      </c>
      <c r="W41" s="1100">
        <f t="shared" si="5"/>
        <v>0</v>
      </c>
      <c r="X41" s="1101"/>
      <c r="Y41" s="1101"/>
      <c r="Z41" s="1101"/>
      <c r="AA41" s="1101"/>
      <c r="AB41" s="1101"/>
      <c r="AC41" s="1101"/>
      <c r="AD41" s="1101"/>
      <c r="AE41" s="1101"/>
    </row>
    <row r="42" ht="55.5" customHeight="1">
      <c r="A42" s="1084" t="s">
        <v>1339</v>
      </c>
      <c r="B42" s="1118">
        <v>1.7004148E7</v>
      </c>
      <c r="C42" s="1119" t="s">
        <v>1340</v>
      </c>
      <c r="D42" s="1120" t="s">
        <v>1341</v>
      </c>
      <c r="E42" s="1120"/>
      <c r="F42" s="1088" t="s">
        <v>146</v>
      </c>
      <c r="G42" s="1121">
        <v>30.0</v>
      </c>
      <c r="H42" s="1121">
        <v>7.0</v>
      </c>
      <c r="I42" s="1121" t="s">
        <v>992</v>
      </c>
      <c r="J42" s="1121">
        <v>1.0</v>
      </c>
      <c r="K42" s="1134">
        <v>74.16</v>
      </c>
      <c r="L42" s="1123"/>
      <c r="M42" s="1124"/>
      <c r="N42" s="1125"/>
      <c r="O42" s="1126"/>
      <c r="P42" s="1127"/>
      <c r="Q42" s="1128"/>
      <c r="R42" s="1129"/>
      <c r="S42" s="1130"/>
      <c r="T42" s="1131" t="s">
        <v>227</v>
      </c>
      <c r="U42" s="1132">
        <f t="shared" si="3"/>
        <v>0</v>
      </c>
      <c r="V42" s="1132">
        <f t="shared" si="4"/>
        <v>0</v>
      </c>
      <c r="W42" s="1133">
        <f t="shared" si="5"/>
        <v>0</v>
      </c>
      <c r="X42" s="1101"/>
      <c r="Y42" s="1101"/>
      <c r="Z42" s="1101"/>
      <c r="AA42" s="1101"/>
      <c r="AB42" s="1101"/>
      <c r="AC42" s="1101"/>
      <c r="AD42" s="1101"/>
      <c r="AE42" s="1101"/>
    </row>
    <row r="43" ht="55.5" customHeight="1">
      <c r="A43" s="1084" t="s">
        <v>1342</v>
      </c>
      <c r="B43" s="1085">
        <v>1.7004149E7</v>
      </c>
      <c r="C43" s="1086" t="s">
        <v>1343</v>
      </c>
      <c r="D43" s="1087" t="s">
        <v>1344</v>
      </c>
      <c r="E43" s="1087"/>
      <c r="F43" s="1088" t="s">
        <v>146</v>
      </c>
      <c r="G43" s="1088">
        <v>45.0</v>
      </c>
      <c r="H43" s="1088">
        <v>10.0</v>
      </c>
      <c r="I43" s="1088" t="s">
        <v>805</v>
      </c>
      <c r="J43" s="1088">
        <v>1.0</v>
      </c>
      <c r="K43" s="1135">
        <v>95.79</v>
      </c>
      <c r="L43" s="1090"/>
      <c r="M43" s="1091"/>
      <c r="N43" s="1092"/>
      <c r="O43" s="1093"/>
      <c r="P43" s="1094"/>
      <c r="Q43" s="1095"/>
      <c r="R43" s="1096"/>
      <c r="S43" s="1097"/>
      <c r="T43" s="1098" t="s">
        <v>227</v>
      </c>
      <c r="U43" s="1099">
        <f t="shared" si="3"/>
        <v>0</v>
      </c>
      <c r="V43" s="1099">
        <f t="shared" si="4"/>
        <v>0</v>
      </c>
      <c r="W43" s="1100">
        <f t="shared" si="5"/>
        <v>0</v>
      </c>
      <c r="X43" s="1101"/>
      <c r="Y43" s="1101"/>
      <c r="Z43" s="1101"/>
      <c r="AA43" s="1101"/>
      <c r="AB43" s="1101"/>
      <c r="AC43" s="1101"/>
      <c r="AD43" s="1101"/>
      <c r="AE43" s="1101"/>
    </row>
    <row r="44" ht="55.5" customHeight="1">
      <c r="A44" s="1084" t="s">
        <v>1345</v>
      </c>
      <c r="B44" s="1085">
        <v>1.700415E7</v>
      </c>
      <c r="C44" s="1086" t="s">
        <v>1346</v>
      </c>
      <c r="D44" s="1087" t="s">
        <v>1347</v>
      </c>
      <c r="E44" s="1087"/>
      <c r="F44" s="1088" t="s">
        <v>146</v>
      </c>
      <c r="G44" s="1088">
        <v>80.0</v>
      </c>
      <c r="H44" s="1088">
        <v>18.0</v>
      </c>
      <c r="I44" s="1088" t="s">
        <v>802</v>
      </c>
      <c r="J44" s="1088">
        <v>1.0</v>
      </c>
      <c r="K44" s="1135">
        <v>313.12</v>
      </c>
      <c r="L44" s="1090"/>
      <c r="M44" s="1091"/>
      <c r="N44" s="1092"/>
      <c r="O44" s="1093"/>
      <c r="P44" s="1094"/>
      <c r="Q44" s="1095"/>
      <c r="R44" s="1096"/>
      <c r="S44" s="1097"/>
      <c r="T44" s="1098" t="s">
        <v>227</v>
      </c>
      <c r="U44" s="1099">
        <f t="shared" si="3"/>
        <v>0</v>
      </c>
      <c r="V44" s="1099">
        <f t="shared" si="4"/>
        <v>0</v>
      </c>
      <c r="W44" s="1100">
        <f t="shared" si="5"/>
        <v>0</v>
      </c>
      <c r="X44" s="1101"/>
      <c r="Y44" s="1101"/>
      <c r="Z44" s="1101"/>
      <c r="AA44" s="1101"/>
      <c r="AB44" s="1101"/>
      <c r="AC44" s="1101"/>
      <c r="AD44" s="1101"/>
      <c r="AE44" s="1101"/>
    </row>
    <row r="45" ht="55.5" customHeight="1">
      <c r="A45" s="1084" t="s">
        <v>1348</v>
      </c>
      <c r="B45" s="1085">
        <v>1.7004151E7</v>
      </c>
      <c r="C45" s="1086" t="s">
        <v>1349</v>
      </c>
      <c r="D45" s="1087" t="s">
        <v>1350</v>
      </c>
      <c r="E45" s="1087"/>
      <c r="F45" s="1088" t="s">
        <v>146</v>
      </c>
      <c r="G45" s="1088">
        <v>130.0</v>
      </c>
      <c r="H45" s="1088">
        <v>29.0</v>
      </c>
      <c r="I45" s="1088" t="s">
        <v>232</v>
      </c>
      <c r="J45" s="1088">
        <v>1.0</v>
      </c>
      <c r="K45" s="1135">
        <v>580.92</v>
      </c>
      <c r="L45" s="1090"/>
      <c r="M45" s="1091"/>
      <c r="N45" s="1092"/>
      <c r="O45" s="1093"/>
      <c r="P45" s="1094"/>
      <c r="Q45" s="1095"/>
      <c r="R45" s="1096"/>
      <c r="S45" s="1097"/>
      <c r="T45" s="1098" t="s">
        <v>227</v>
      </c>
      <c r="U45" s="1099">
        <f t="shared" si="3"/>
        <v>0</v>
      </c>
      <c r="V45" s="1099">
        <f t="shared" si="4"/>
        <v>0</v>
      </c>
      <c r="W45" s="1100">
        <f t="shared" si="5"/>
        <v>0</v>
      </c>
      <c r="X45" s="1101"/>
      <c r="Y45" s="1101"/>
      <c r="Z45" s="1101"/>
      <c r="AA45" s="1101"/>
      <c r="AB45" s="1101"/>
      <c r="AC45" s="1101"/>
      <c r="AD45" s="1101"/>
      <c r="AE45" s="1101"/>
    </row>
    <row r="46" ht="55.5" customHeight="1">
      <c r="A46" s="1084" t="s">
        <v>1351</v>
      </c>
      <c r="B46" s="1118">
        <v>1.7004152E7</v>
      </c>
      <c r="C46" s="1119" t="s">
        <v>1352</v>
      </c>
      <c r="D46" s="1120" t="s">
        <v>1353</v>
      </c>
      <c r="E46" s="1120"/>
      <c r="F46" s="1088" t="s">
        <v>146</v>
      </c>
      <c r="G46" s="1121">
        <v>30.0</v>
      </c>
      <c r="H46" s="1121">
        <v>7.0</v>
      </c>
      <c r="I46" s="1121" t="s">
        <v>992</v>
      </c>
      <c r="J46" s="1121">
        <v>1.0</v>
      </c>
      <c r="K46" s="1134">
        <v>74.16</v>
      </c>
      <c r="L46" s="1123"/>
      <c r="M46" s="1124"/>
      <c r="N46" s="1125"/>
      <c r="O46" s="1126"/>
      <c r="P46" s="1127"/>
      <c r="Q46" s="1128"/>
      <c r="R46" s="1129"/>
      <c r="S46" s="1130"/>
      <c r="T46" s="1131" t="s">
        <v>227</v>
      </c>
      <c r="U46" s="1132">
        <f t="shared" si="3"/>
        <v>0</v>
      </c>
      <c r="V46" s="1132">
        <f t="shared" si="4"/>
        <v>0</v>
      </c>
      <c r="W46" s="1133">
        <f t="shared" si="5"/>
        <v>0</v>
      </c>
      <c r="X46" s="1101"/>
      <c r="Y46" s="1101"/>
      <c r="Z46" s="1101"/>
      <c r="AA46" s="1101"/>
      <c r="AB46" s="1101"/>
      <c r="AC46" s="1101"/>
      <c r="AD46" s="1101"/>
      <c r="AE46" s="1101"/>
    </row>
    <row r="47" ht="55.5" customHeight="1">
      <c r="A47" s="1084" t="s">
        <v>1354</v>
      </c>
      <c r="B47" s="1085">
        <v>1.7004153E7</v>
      </c>
      <c r="C47" s="1086" t="s">
        <v>1355</v>
      </c>
      <c r="D47" s="1087" t="s">
        <v>1356</v>
      </c>
      <c r="E47" s="1087"/>
      <c r="F47" s="1088" t="s">
        <v>146</v>
      </c>
      <c r="G47" s="1088">
        <v>45.0</v>
      </c>
      <c r="H47" s="1088">
        <v>10.0</v>
      </c>
      <c r="I47" s="1088" t="s">
        <v>805</v>
      </c>
      <c r="J47" s="1088">
        <v>1.0</v>
      </c>
      <c r="K47" s="1135">
        <v>87.55</v>
      </c>
      <c r="L47" s="1090"/>
      <c r="M47" s="1091"/>
      <c r="N47" s="1092"/>
      <c r="O47" s="1093"/>
      <c r="P47" s="1094"/>
      <c r="Q47" s="1095"/>
      <c r="R47" s="1096"/>
      <c r="S47" s="1097"/>
      <c r="T47" s="1098" t="s">
        <v>227</v>
      </c>
      <c r="U47" s="1099">
        <f t="shared" si="3"/>
        <v>0</v>
      </c>
      <c r="V47" s="1099">
        <f t="shared" si="4"/>
        <v>0</v>
      </c>
      <c r="W47" s="1100">
        <f t="shared" si="5"/>
        <v>0</v>
      </c>
      <c r="X47" s="1101"/>
      <c r="Y47" s="1101"/>
      <c r="Z47" s="1101"/>
      <c r="AA47" s="1101"/>
      <c r="AB47" s="1101"/>
      <c r="AC47" s="1101"/>
      <c r="AD47" s="1101"/>
      <c r="AE47" s="1101"/>
    </row>
    <row r="48" ht="55.5" customHeight="1">
      <c r="A48" s="1084" t="s">
        <v>1357</v>
      </c>
      <c r="B48" s="1085">
        <v>1.7004154E7</v>
      </c>
      <c r="C48" s="1086" t="s">
        <v>1358</v>
      </c>
      <c r="D48" s="1087" t="s">
        <v>1359</v>
      </c>
      <c r="E48" s="1087"/>
      <c r="F48" s="1088" t="s">
        <v>146</v>
      </c>
      <c r="G48" s="1088">
        <v>80.0</v>
      </c>
      <c r="H48" s="1088">
        <v>18.0</v>
      </c>
      <c r="I48" s="1088" t="s">
        <v>802</v>
      </c>
      <c r="J48" s="1088">
        <v>1.0</v>
      </c>
      <c r="K48" s="1135">
        <v>287.37</v>
      </c>
      <c r="L48" s="1090"/>
      <c r="M48" s="1091"/>
      <c r="N48" s="1092"/>
      <c r="O48" s="1093"/>
      <c r="P48" s="1094"/>
      <c r="Q48" s="1095"/>
      <c r="R48" s="1096"/>
      <c r="S48" s="1097"/>
      <c r="T48" s="1098" t="s">
        <v>227</v>
      </c>
      <c r="U48" s="1099">
        <f t="shared" si="3"/>
        <v>0</v>
      </c>
      <c r="V48" s="1099">
        <f t="shared" si="4"/>
        <v>0</v>
      </c>
      <c r="W48" s="1100">
        <f t="shared" si="5"/>
        <v>0</v>
      </c>
      <c r="X48" s="1101"/>
      <c r="Y48" s="1101"/>
      <c r="Z48" s="1101"/>
      <c r="AA48" s="1101"/>
      <c r="AB48" s="1101"/>
      <c r="AC48" s="1101"/>
      <c r="AD48" s="1101"/>
      <c r="AE48" s="1101"/>
    </row>
    <row r="49" ht="55.5" customHeight="1">
      <c r="A49" s="1084" t="s">
        <v>1360</v>
      </c>
      <c r="B49" s="1085">
        <v>1.7004155E7</v>
      </c>
      <c r="C49" s="1086" t="s">
        <v>1361</v>
      </c>
      <c r="D49" s="1087" t="s">
        <v>1362</v>
      </c>
      <c r="E49" s="1087"/>
      <c r="F49" s="1088" t="s">
        <v>146</v>
      </c>
      <c r="G49" s="1088">
        <v>130.0</v>
      </c>
      <c r="H49" s="1088">
        <v>29.0</v>
      </c>
      <c r="I49" s="1088" t="s">
        <v>232</v>
      </c>
      <c r="J49" s="1088">
        <v>1.0</v>
      </c>
      <c r="K49" s="1135">
        <v>525.3</v>
      </c>
      <c r="L49" s="1090"/>
      <c r="M49" s="1091"/>
      <c r="N49" s="1092"/>
      <c r="O49" s="1093"/>
      <c r="P49" s="1094"/>
      <c r="Q49" s="1095"/>
      <c r="R49" s="1096"/>
      <c r="S49" s="1097"/>
      <c r="T49" s="1098" t="s">
        <v>227</v>
      </c>
      <c r="U49" s="1099">
        <f t="shared" si="3"/>
        <v>0</v>
      </c>
      <c r="V49" s="1099">
        <f t="shared" si="4"/>
        <v>0</v>
      </c>
      <c r="W49" s="1100">
        <f t="shared" si="5"/>
        <v>0</v>
      </c>
      <c r="X49" s="1101"/>
      <c r="Y49" s="1101"/>
      <c r="Z49" s="1101"/>
      <c r="AA49" s="1101"/>
      <c r="AB49" s="1101"/>
      <c r="AC49" s="1101"/>
      <c r="AD49" s="1101"/>
      <c r="AE49" s="1101"/>
    </row>
    <row r="50" ht="55.5" customHeight="1">
      <c r="A50" s="1084" t="s">
        <v>1363</v>
      </c>
      <c r="B50" s="1118">
        <v>1.7004156E7</v>
      </c>
      <c r="C50" s="1119" t="s">
        <v>1364</v>
      </c>
      <c r="D50" s="1120" t="s">
        <v>1365</v>
      </c>
      <c r="E50" s="1120"/>
      <c r="F50" s="1088" t="s">
        <v>146</v>
      </c>
      <c r="G50" s="1121">
        <v>80.0</v>
      </c>
      <c r="H50" s="1121">
        <v>14.0</v>
      </c>
      <c r="I50" s="1121" t="s">
        <v>802</v>
      </c>
      <c r="J50" s="1121">
        <v>1.0</v>
      </c>
      <c r="K50" s="1134">
        <v>339.9</v>
      </c>
      <c r="L50" s="1123"/>
      <c r="M50" s="1124"/>
      <c r="N50" s="1125"/>
      <c r="O50" s="1126"/>
      <c r="P50" s="1127"/>
      <c r="Q50" s="1128"/>
      <c r="R50" s="1129"/>
      <c r="S50" s="1130"/>
      <c r="T50" s="1131" t="s">
        <v>227</v>
      </c>
      <c r="U50" s="1132">
        <f t="shared" si="3"/>
        <v>0</v>
      </c>
      <c r="V50" s="1132">
        <f t="shared" si="4"/>
        <v>0</v>
      </c>
      <c r="W50" s="1133">
        <f t="shared" si="5"/>
        <v>0</v>
      </c>
      <c r="X50" s="1101"/>
      <c r="Y50" s="1101"/>
      <c r="Z50" s="1101"/>
      <c r="AA50" s="1101"/>
      <c r="AB50" s="1101"/>
      <c r="AC50" s="1101"/>
      <c r="AD50" s="1101"/>
      <c r="AE50" s="1101"/>
    </row>
    <row r="51" ht="55.5" customHeight="1">
      <c r="A51" s="1084" t="s">
        <v>1366</v>
      </c>
      <c r="B51" s="1085">
        <v>1.7004157E7</v>
      </c>
      <c r="C51" s="1086" t="s">
        <v>1367</v>
      </c>
      <c r="D51" s="1087" t="s">
        <v>1368</v>
      </c>
      <c r="E51" s="1087"/>
      <c r="F51" s="1088" t="s">
        <v>146</v>
      </c>
      <c r="G51" s="1088">
        <v>150.0</v>
      </c>
      <c r="H51" s="1088">
        <v>20.0</v>
      </c>
      <c r="I51" s="1088" t="s">
        <v>232</v>
      </c>
      <c r="J51" s="1088">
        <v>1.0</v>
      </c>
      <c r="K51" s="1135">
        <v>642.72</v>
      </c>
      <c r="L51" s="1090"/>
      <c r="M51" s="1091"/>
      <c r="N51" s="1092"/>
      <c r="O51" s="1093"/>
      <c r="P51" s="1094"/>
      <c r="Q51" s="1095"/>
      <c r="R51" s="1096"/>
      <c r="S51" s="1097"/>
      <c r="T51" s="1098" t="s">
        <v>227</v>
      </c>
      <c r="U51" s="1099">
        <f t="shared" si="3"/>
        <v>0</v>
      </c>
      <c r="V51" s="1099">
        <f t="shared" si="4"/>
        <v>0</v>
      </c>
      <c r="W51" s="1100">
        <f t="shared" si="5"/>
        <v>0</v>
      </c>
      <c r="X51" s="1101"/>
      <c r="Y51" s="1101"/>
      <c r="Z51" s="1101"/>
      <c r="AA51" s="1101"/>
      <c r="AB51" s="1101"/>
      <c r="AC51" s="1101"/>
      <c r="AD51" s="1101"/>
      <c r="AE51" s="1101"/>
    </row>
    <row r="52" ht="55.5" customHeight="1">
      <c r="A52" s="1084" t="s">
        <v>1369</v>
      </c>
      <c r="B52" s="1118">
        <v>1.7004158E7</v>
      </c>
      <c r="C52" s="1119" t="s">
        <v>1370</v>
      </c>
      <c r="D52" s="1120" t="s">
        <v>1371</v>
      </c>
      <c r="E52" s="1120"/>
      <c r="F52" s="1088" t="s">
        <v>146</v>
      </c>
      <c r="G52" s="1121">
        <v>100.0</v>
      </c>
      <c r="H52" s="1121">
        <v>14.0</v>
      </c>
      <c r="I52" s="1121" t="s">
        <v>802</v>
      </c>
      <c r="J52" s="1121">
        <v>1.0</v>
      </c>
      <c r="K52" s="1134">
        <v>290.46</v>
      </c>
      <c r="L52" s="1123"/>
      <c r="M52" s="1124"/>
      <c r="N52" s="1125"/>
      <c r="O52" s="1126"/>
      <c r="P52" s="1127"/>
      <c r="Q52" s="1128"/>
      <c r="R52" s="1129"/>
      <c r="S52" s="1130"/>
      <c r="T52" s="1131" t="s">
        <v>227</v>
      </c>
      <c r="U52" s="1132">
        <f t="shared" si="3"/>
        <v>0</v>
      </c>
      <c r="V52" s="1132">
        <f t="shared" si="4"/>
        <v>0</v>
      </c>
      <c r="W52" s="1133">
        <f t="shared" si="5"/>
        <v>0</v>
      </c>
      <c r="X52" s="1101"/>
      <c r="Y52" s="1101"/>
      <c r="Z52" s="1101"/>
      <c r="AA52" s="1101"/>
      <c r="AB52" s="1101"/>
      <c r="AC52" s="1101"/>
      <c r="AD52" s="1101"/>
      <c r="AE52" s="1101"/>
    </row>
    <row r="53" ht="55.5" customHeight="1">
      <c r="A53" s="1084" t="s">
        <v>1372</v>
      </c>
      <c r="B53" s="1085">
        <v>1.7004159E7</v>
      </c>
      <c r="C53" s="1086" t="s">
        <v>1373</v>
      </c>
      <c r="D53" s="1087" t="s">
        <v>1374</v>
      </c>
      <c r="E53" s="1087"/>
      <c r="F53" s="1088" t="s">
        <v>146</v>
      </c>
      <c r="G53" s="1088">
        <v>160.0</v>
      </c>
      <c r="H53" s="1088">
        <v>22.0</v>
      </c>
      <c r="I53" s="1088" t="s">
        <v>251</v>
      </c>
      <c r="J53" s="1088">
        <v>1.0</v>
      </c>
      <c r="K53" s="1135">
        <v>698.34</v>
      </c>
      <c r="L53" s="1090"/>
      <c r="M53" s="1091"/>
      <c r="N53" s="1092"/>
      <c r="O53" s="1093"/>
      <c r="P53" s="1094"/>
      <c r="Q53" s="1095"/>
      <c r="R53" s="1096"/>
      <c r="S53" s="1097"/>
      <c r="T53" s="1098" t="s">
        <v>227</v>
      </c>
      <c r="U53" s="1099">
        <f t="shared" si="3"/>
        <v>0</v>
      </c>
      <c r="V53" s="1099">
        <f t="shared" si="4"/>
        <v>0</v>
      </c>
      <c r="W53" s="1100">
        <f t="shared" si="5"/>
        <v>0</v>
      </c>
      <c r="X53" s="1101"/>
      <c r="Y53" s="1101"/>
      <c r="Z53" s="1101"/>
      <c r="AA53" s="1101"/>
      <c r="AB53" s="1101"/>
      <c r="AC53" s="1101"/>
      <c r="AD53" s="1101"/>
      <c r="AE53" s="1101"/>
    </row>
    <row r="54" ht="55.5" customHeight="1">
      <c r="A54" s="1084" t="s">
        <v>1375</v>
      </c>
      <c r="B54" s="1118">
        <v>1.700416E7</v>
      </c>
      <c r="C54" s="1119" t="s">
        <v>1376</v>
      </c>
      <c r="D54" s="1120" t="s">
        <v>1377</v>
      </c>
      <c r="E54" s="1120"/>
      <c r="F54" s="1088" t="s">
        <v>146</v>
      </c>
      <c r="G54" s="1121">
        <v>60.0</v>
      </c>
      <c r="H54" s="1121">
        <v>15.0</v>
      </c>
      <c r="I54" s="1121" t="s">
        <v>802</v>
      </c>
      <c r="J54" s="1121">
        <v>1.0</v>
      </c>
      <c r="K54" s="1134">
        <v>191.58</v>
      </c>
      <c r="L54" s="1123"/>
      <c r="M54" s="1124"/>
      <c r="N54" s="1125"/>
      <c r="O54" s="1126"/>
      <c r="P54" s="1127"/>
      <c r="Q54" s="1128"/>
      <c r="R54" s="1129"/>
      <c r="S54" s="1130"/>
      <c r="T54" s="1131" t="s">
        <v>227</v>
      </c>
      <c r="U54" s="1132">
        <f t="shared" si="3"/>
        <v>0</v>
      </c>
      <c r="V54" s="1132">
        <f t="shared" si="4"/>
        <v>0</v>
      </c>
      <c r="W54" s="1133">
        <f t="shared" si="5"/>
        <v>0</v>
      </c>
      <c r="X54" s="1101"/>
      <c r="Y54" s="1101"/>
      <c r="Z54" s="1101"/>
      <c r="AA54" s="1101"/>
      <c r="AB54" s="1101"/>
      <c r="AC54" s="1101"/>
      <c r="AD54" s="1101"/>
      <c r="AE54" s="1101"/>
    </row>
    <row r="55" ht="55.5" customHeight="1">
      <c r="A55" s="1084" t="s">
        <v>1378</v>
      </c>
      <c r="B55" s="1085">
        <v>1.7004161E7</v>
      </c>
      <c r="C55" s="1086" t="s">
        <v>1379</v>
      </c>
      <c r="D55" s="1087" t="s">
        <v>1380</v>
      </c>
      <c r="E55" s="1087"/>
      <c r="F55" s="1088" t="s">
        <v>146</v>
      </c>
      <c r="G55" s="1088">
        <v>130.0</v>
      </c>
      <c r="H55" s="1088">
        <v>18.0</v>
      </c>
      <c r="I55" s="1088" t="s">
        <v>232</v>
      </c>
      <c r="J55" s="1088">
        <v>1.0</v>
      </c>
      <c r="K55" s="1135">
        <v>304.88</v>
      </c>
      <c r="L55" s="1090"/>
      <c r="M55" s="1091"/>
      <c r="N55" s="1092"/>
      <c r="O55" s="1093"/>
      <c r="P55" s="1094"/>
      <c r="Q55" s="1095"/>
      <c r="R55" s="1096"/>
      <c r="S55" s="1097"/>
      <c r="T55" s="1098" t="s">
        <v>227</v>
      </c>
      <c r="U55" s="1099">
        <f t="shared" si="3"/>
        <v>0</v>
      </c>
      <c r="V55" s="1099">
        <f t="shared" si="4"/>
        <v>0</v>
      </c>
      <c r="W55" s="1100">
        <f t="shared" si="5"/>
        <v>0</v>
      </c>
      <c r="X55" s="1101"/>
      <c r="Y55" s="1101"/>
      <c r="Z55" s="1101"/>
      <c r="AA55" s="1101"/>
      <c r="AB55" s="1101"/>
      <c r="AC55" s="1101"/>
      <c r="AD55" s="1101"/>
      <c r="AE55" s="1101"/>
    </row>
    <row r="56" ht="55.5" customHeight="1">
      <c r="A56" s="1084" t="s">
        <v>1381</v>
      </c>
      <c r="B56" s="1085">
        <v>1.7004162E7</v>
      </c>
      <c r="C56" s="1086" t="s">
        <v>1382</v>
      </c>
      <c r="D56" s="1087" t="s">
        <v>1383</v>
      </c>
      <c r="E56" s="1087"/>
      <c r="F56" s="1088" t="s">
        <v>146</v>
      </c>
      <c r="G56" s="1088">
        <v>180.0</v>
      </c>
      <c r="H56" s="1088">
        <v>22.0</v>
      </c>
      <c r="I56" s="1088" t="s">
        <v>251</v>
      </c>
      <c r="J56" s="1088">
        <v>1.0</v>
      </c>
      <c r="K56" s="1135">
        <v>469.68</v>
      </c>
      <c r="L56" s="1090"/>
      <c r="M56" s="1091"/>
      <c r="N56" s="1092"/>
      <c r="O56" s="1093"/>
      <c r="P56" s="1094"/>
      <c r="Q56" s="1095"/>
      <c r="R56" s="1096"/>
      <c r="S56" s="1097"/>
      <c r="T56" s="1098" t="s">
        <v>227</v>
      </c>
      <c r="U56" s="1099">
        <f t="shared" si="3"/>
        <v>0</v>
      </c>
      <c r="V56" s="1099">
        <f t="shared" si="4"/>
        <v>0</v>
      </c>
      <c r="W56" s="1100">
        <f t="shared" si="5"/>
        <v>0</v>
      </c>
      <c r="X56" s="1101"/>
      <c r="Y56" s="1101"/>
      <c r="Z56" s="1101"/>
      <c r="AA56" s="1101"/>
      <c r="AB56" s="1101"/>
      <c r="AC56" s="1101"/>
      <c r="AD56" s="1101"/>
      <c r="AE56" s="1101"/>
    </row>
    <row r="57" ht="55.5" customHeight="1">
      <c r="A57" s="1084" t="s">
        <v>1384</v>
      </c>
      <c r="B57" s="1118">
        <v>1.7004163E7</v>
      </c>
      <c r="C57" s="1119" t="s">
        <v>1385</v>
      </c>
      <c r="D57" s="1120" t="s">
        <v>1386</v>
      </c>
      <c r="E57" s="1120"/>
      <c r="F57" s="1088" t="s">
        <v>146</v>
      </c>
      <c r="G57" s="1121">
        <v>60.0</v>
      </c>
      <c r="H57" s="1121">
        <v>15.0</v>
      </c>
      <c r="I57" s="1121" t="s">
        <v>802</v>
      </c>
      <c r="J57" s="1121">
        <v>1.0</v>
      </c>
      <c r="K57" s="1134">
        <v>191.58</v>
      </c>
      <c r="L57" s="1123"/>
      <c r="M57" s="1124"/>
      <c r="N57" s="1125"/>
      <c r="O57" s="1126"/>
      <c r="P57" s="1127"/>
      <c r="Q57" s="1128"/>
      <c r="R57" s="1129"/>
      <c r="S57" s="1130"/>
      <c r="T57" s="1131" t="s">
        <v>227</v>
      </c>
      <c r="U57" s="1132">
        <f t="shared" si="3"/>
        <v>0</v>
      </c>
      <c r="V57" s="1132">
        <f t="shared" si="4"/>
        <v>0</v>
      </c>
      <c r="W57" s="1133">
        <f t="shared" si="5"/>
        <v>0</v>
      </c>
      <c r="X57" s="1101"/>
      <c r="Y57" s="1101"/>
      <c r="Z57" s="1101"/>
      <c r="AA57" s="1101"/>
      <c r="AB57" s="1101"/>
      <c r="AC57" s="1101"/>
      <c r="AD57" s="1101"/>
      <c r="AE57" s="1101"/>
    </row>
    <row r="58" ht="55.5" customHeight="1">
      <c r="A58" s="1084" t="s">
        <v>1387</v>
      </c>
      <c r="B58" s="1085">
        <v>1.7004164E7</v>
      </c>
      <c r="C58" s="1086" t="s">
        <v>1388</v>
      </c>
      <c r="D58" s="1087" t="s">
        <v>1389</v>
      </c>
      <c r="E58" s="1087"/>
      <c r="F58" s="1088" t="s">
        <v>146</v>
      </c>
      <c r="G58" s="1088">
        <v>130.0</v>
      </c>
      <c r="H58" s="1088">
        <v>18.0</v>
      </c>
      <c r="I58" s="1088" t="s">
        <v>232</v>
      </c>
      <c r="J58" s="1088">
        <v>1.0</v>
      </c>
      <c r="K58" s="1135">
        <v>304.88</v>
      </c>
      <c r="L58" s="1090"/>
      <c r="M58" s="1091"/>
      <c r="N58" s="1092"/>
      <c r="O58" s="1093"/>
      <c r="P58" s="1094"/>
      <c r="Q58" s="1095"/>
      <c r="R58" s="1096"/>
      <c r="S58" s="1097"/>
      <c r="T58" s="1098" t="s">
        <v>227</v>
      </c>
      <c r="U58" s="1099">
        <f t="shared" si="3"/>
        <v>0</v>
      </c>
      <c r="V58" s="1099">
        <f t="shared" si="4"/>
        <v>0</v>
      </c>
      <c r="W58" s="1100">
        <f t="shared" si="5"/>
        <v>0</v>
      </c>
      <c r="X58" s="1101"/>
      <c r="Y58" s="1101"/>
      <c r="Z58" s="1101"/>
      <c r="AA58" s="1101"/>
      <c r="AB58" s="1101"/>
      <c r="AC58" s="1101"/>
      <c r="AD58" s="1101"/>
      <c r="AE58" s="1101"/>
    </row>
    <row r="59" ht="55.5" customHeight="1">
      <c r="A59" s="1084" t="s">
        <v>1390</v>
      </c>
      <c r="B59" s="1085">
        <v>1.7004165E7</v>
      </c>
      <c r="C59" s="1086" t="s">
        <v>1391</v>
      </c>
      <c r="D59" s="1087" t="s">
        <v>1392</v>
      </c>
      <c r="E59" s="1087"/>
      <c r="F59" s="1088" t="s">
        <v>146</v>
      </c>
      <c r="G59" s="1088">
        <v>180.0</v>
      </c>
      <c r="H59" s="1088">
        <v>22.0</v>
      </c>
      <c r="I59" s="1088" t="s">
        <v>251</v>
      </c>
      <c r="J59" s="1088">
        <v>1.0</v>
      </c>
      <c r="K59" s="1135">
        <v>469.68</v>
      </c>
      <c r="L59" s="1090"/>
      <c r="M59" s="1091"/>
      <c r="N59" s="1092"/>
      <c r="O59" s="1093"/>
      <c r="P59" s="1094"/>
      <c r="Q59" s="1095"/>
      <c r="R59" s="1096"/>
      <c r="S59" s="1097"/>
      <c r="T59" s="1098" t="s">
        <v>227</v>
      </c>
      <c r="U59" s="1099">
        <f t="shared" si="3"/>
        <v>0</v>
      </c>
      <c r="V59" s="1099">
        <f t="shared" si="4"/>
        <v>0</v>
      </c>
      <c r="W59" s="1100">
        <f t="shared" si="5"/>
        <v>0</v>
      </c>
      <c r="X59" s="1101"/>
      <c r="Y59" s="1101"/>
      <c r="Z59" s="1101"/>
      <c r="AA59" s="1101"/>
      <c r="AB59" s="1101"/>
      <c r="AC59" s="1101"/>
      <c r="AD59" s="1101"/>
      <c r="AE59" s="1101"/>
    </row>
    <row r="60" ht="55.5" customHeight="1">
      <c r="A60" s="1084" t="s">
        <v>1393</v>
      </c>
      <c r="B60" s="1118">
        <v>1.7004166E7</v>
      </c>
      <c r="C60" s="1119" t="s">
        <v>1394</v>
      </c>
      <c r="D60" s="1120" t="s">
        <v>1395</v>
      </c>
      <c r="E60" s="1120"/>
      <c r="F60" s="1088" t="s">
        <v>146</v>
      </c>
      <c r="G60" s="1121">
        <v>80.0</v>
      </c>
      <c r="H60" s="1121">
        <v>10.0</v>
      </c>
      <c r="I60" s="1121" t="s">
        <v>802</v>
      </c>
      <c r="J60" s="1121">
        <v>1.0</v>
      </c>
      <c r="K60" s="1134">
        <v>148.32</v>
      </c>
      <c r="L60" s="1123"/>
      <c r="M60" s="1124"/>
      <c r="N60" s="1125"/>
      <c r="O60" s="1126"/>
      <c r="P60" s="1127"/>
      <c r="Q60" s="1128"/>
      <c r="R60" s="1129"/>
      <c r="S60" s="1130"/>
      <c r="T60" s="1131" t="s">
        <v>227</v>
      </c>
      <c r="U60" s="1132">
        <f t="shared" si="3"/>
        <v>0</v>
      </c>
      <c r="V60" s="1132">
        <f t="shared" si="4"/>
        <v>0</v>
      </c>
      <c r="W60" s="1133">
        <f t="shared" si="5"/>
        <v>0</v>
      </c>
      <c r="X60" s="1101"/>
      <c r="Y60" s="1101"/>
      <c r="Z60" s="1101"/>
      <c r="AA60" s="1101"/>
      <c r="AB60" s="1101"/>
      <c r="AC60" s="1101"/>
      <c r="AD60" s="1101"/>
      <c r="AE60" s="1101"/>
    </row>
    <row r="61" ht="55.5" customHeight="1">
      <c r="A61" s="1084" t="s">
        <v>1396</v>
      </c>
      <c r="B61" s="1085">
        <v>1.7004167E7</v>
      </c>
      <c r="C61" s="1086" t="s">
        <v>1397</v>
      </c>
      <c r="D61" s="1087" t="s">
        <v>1398</v>
      </c>
      <c r="E61" s="1087"/>
      <c r="F61" s="1088" t="s">
        <v>146</v>
      </c>
      <c r="G61" s="1088">
        <v>120.0</v>
      </c>
      <c r="H61" s="1088">
        <v>15.0</v>
      </c>
      <c r="I61" s="1088" t="s">
        <v>232</v>
      </c>
      <c r="J61" s="1088">
        <v>1.0</v>
      </c>
      <c r="K61" s="1135">
        <v>339.9</v>
      </c>
      <c r="L61" s="1090"/>
      <c r="M61" s="1091"/>
      <c r="N61" s="1092"/>
      <c r="O61" s="1093"/>
      <c r="P61" s="1094"/>
      <c r="Q61" s="1095"/>
      <c r="R61" s="1096"/>
      <c r="S61" s="1097"/>
      <c r="T61" s="1098" t="s">
        <v>227</v>
      </c>
      <c r="U61" s="1099">
        <f t="shared" si="3"/>
        <v>0</v>
      </c>
      <c r="V61" s="1099">
        <f t="shared" si="4"/>
        <v>0</v>
      </c>
      <c r="W61" s="1100">
        <f t="shared" si="5"/>
        <v>0</v>
      </c>
      <c r="X61" s="1101"/>
      <c r="Y61" s="1101"/>
      <c r="Z61" s="1101"/>
      <c r="AA61" s="1101"/>
      <c r="AB61" s="1101"/>
      <c r="AC61" s="1101"/>
      <c r="AD61" s="1101"/>
      <c r="AE61" s="1101"/>
    </row>
    <row r="62" ht="55.5" customHeight="1">
      <c r="A62" s="1084" t="s">
        <v>1399</v>
      </c>
      <c r="B62" s="1085">
        <v>1.7004168E7</v>
      </c>
      <c r="C62" s="1086" t="s">
        <v>1400</v>
      </c>
      <c r="D62" s="1087" t="s">
        <v>1401</v>
      </c>
      <c r="E62" s="1087"/>
      <c r="F62" s="1088" t="s">
        <v>146</v>
      </c>
      <c r="G62" s="1088">
        <v>155.0</v>
      </c>
      <c r="H62" s="1088">
        <v>20.0</v>
      </c>
      <c r="I62" s="1088" t="s">
        <v>251</v>
      </c>
      <c r="J62" s="1088">
        <v>1.0</v>
      </c>
      <c r="K62" s="1135">
        <v>414.06</v>
      </c>
      <c r="L62" s="1090"/>
      <c r="M62" s="1091"/>
      <c r="N62" s="1092"/>
      <c r="O62" s="1093"/>
      <c r="P62" s="1094"/>
      <c r="Q62" s="1095"/>
      <c r="R62" s="1096"/>
      <c r="S62" s="1097"/>
      <c r="T62" s="1098" t="s">
        <v>227</v>
      </c>
      <c r="U62" s="1099">
        <f t="shared" si="3"/>
        <v>0</v>
      </c>
      <c r="V62" s="1099">
        <f t="shared" si="4"/>
        <v>0</v>
      </c>
      <c r="W62" s="1100">
        <f t="shared" si="5"/>
        <v>0</v>
      </c>
      <c r="X62" s="1101"/>
      <c r="Y62" s="1101"/>
      <c r="Z62" s="1101"/>
      <c r="AA62" s="1101"/>
      <c r="AB62" s="1101"/>
      <c r="AC62" s="1101"/>
      <c r="AD62" s="1101"/>
      <c r="AE62" s="1101"/>
    </row>
    <row r="63" ht="55.5" customHeight="1">
      <c r="A63" s="1084" t="s">
        <v>1402</v>
      </c>
      <c r="B63" s="1118">
        <v>1.7004169E7</v>
      </c>
      <c r="C63" s="1119" t="s">
        <v>1403</v>
      </c>
      <c r="D63" s="1120" t="s">
        <v>1404</v>
      </c>
      <c r="E63" s="1120"/>
      <c r="F63" s="1088" t="s">
        <v>146</v>
      </c>
      <c r="G63" s="1121">
        <v>110.0</v>
      </c>
      <c r="H63" s="1121">
        <v>26.0</v>
      </c>
      <c r="I63" s="1121" t="s">
        <v>802</v>
      </c>
      <c r="J63" s="1121">
        <v>1.0</v>
      </c>
      <c r="K63" s="1134">
        <v>352.26</v>
      </c>
      <c r="L63" s="1123"/>
      <c r="M63" s="1124"/>
      <c r="N63" s="1125"/>
      <c r="O63" s="1126"/>
      <c r="P63" s="1127"/>
      <c r="Q63" s="1128"/>
      <c r="R63" s="1129"/>
      <c r="S63" s="1130"/>
      <c r="T63" s="1131" t="s">
        <v>227</v>
      </c>
      <c r="U63" s="1132">
        <f t="shared" si="3"/>
        <v>0</v>
      </c>
      <c r="V63" s="1132">
        <f t="shared" si="4"/>
        <v>0</v>
      </c>
      <c r="W63" s="1133">
        <f t="shared" si="5"/>
        <v>0</v>
      </c>
      <c r="X63" s="1101"/>
      <c r="Y63" s="1101"/>
      <c r="Z63" s="1101"/>
      <c r="AA63" s="1101"/>
      <c r="AB63" s="1101"/>
      <c r="AC63" s="1101"/>
      <c r="AD63" s="1101"/>
      <c r="AE63" s="1101"/>
    </row>
    <row r="64" ht="55.5" customHeight="1">
      <c r="A64" s="1084" t="s">
        <v>1405</v>
      </c>
      <c r="B64" s="1085">
        <v>1.700417E7</v>
      </c>
      <c r="C64" s="1086" t="s">
        <v>1406</v>
      </c>
      <c r="D64" s="1087" t="s">
        <v>1407</v>
      </c>
      <c r="E64" s="1087"/>
      <c r="F64" s="1088" t="s">
        <v>146</v>
      </c>
      <c r="G64" s="1088">
        <v>175.0</v>
      </c>
      <c r="H64" s="1088">
        <v>40.0</v>
      </c>
      <c r="I64" s="1088" t="s">
        <v>232</v>
      </c>
      <c r="J64" s="1088">
        <v>1.0</v>
      </c>
      <c r="K64" s="1135">
        <v>859.02</v>
      </c>
      <c r="L64" s="1090"/>
      <c r="M64" s="1091"/>
      <c r="N64" s="1092"/>
      <c r="O64" s="1093"/>
      <c r="P64" s="1094"/>
      <c r="Q64" s="1095"/>
      <c r="R64" s="1096"/>
      <c r="S64" s="1097"/>
      <c r="T64" s="1098" t="s">
        <v>227</v>
      </c>
      <c r="U64" s="1099">
        <f t="shared" si="3"/>
        <v>0</v>
      </c>
      <c r="V64" s="1099">
        <f t="shared" si="4"/>
        <v>0</v>
      </c>
      <c r="W64" s="1100">
        <f t="shared" si="5"/>
        <v>0</v>
      </c>
      <c r="X64" s="1101"/>
      <c r="Y64" s="1101"/>
      <c r="Z64" s="1101"/>
      <c r="AA64" s="1101"/>
      <c r="AB64" s="1101"/>
      <c r="AC64" s="1101"/>
      <c r="AD64" s="1101"/>
      <c r="AE64" s="1101"/>
    </row>
    <row r="65" ht="55.5" customHeight="1">
      <c r="A65" s="1084" t="s">
        <v>1408</v>
      </c>
      <c r="B65" s="1118">
        <v>1.7004171E7</v>
      </c>
      <c r="C65" s="1119" t="s">
        <v>1409</v>
      </c>
      <c r="D65" s="1120" t="s">
        <v>1410</v>
      </c>
      <c r="E65" s="1120"/>
      <c r="F65" s="1088" t="s">
        <v>146</v>
      </c>
      <c r="G65" s="1121">
        <v>80.0</v>
      </c>
      <c r="H65" s="1121">
        <v>16.0</v>
      </c>
      <c r="I65" s="1121" t="s">
        <v>802</v>
      </c>
      <c r="J65" s="1121">
        <v>1.0</v>
      </c>
      <c r="K65" s="1134">
        <v>191.58</v>
      </c>
      <c r="L65" s="1123"/>
      <c r="M65" s="1124"/>
      <c r="N65" s="1125"/>
      <c r="O65" s="1126"/>
      <c r="P65" s="1127"/>
      <c r="Q65" s="1128"/>
      <c r="R65" s="1129"/>
      <c r="S65" s="1130"/>
      <c r="T65" s="1131" t="s">
        <v>227</v>
      </c>
      <c r="U65" s="1132">
        <f t="shared" si="3"/>
        <v>0</v>
      </c>
      <c r="V65" s="1132">
        <f t="shared" si="4"/>
        <v>0</v>
      </c>
      <c r="W65" s="1133">
        <f t="shared" si="5"/>
        <v>0</v>
      </c>
      <c r="X65" s="1101"/>
      <c r="Y65" s="1101"/>
      <c r="Z65" s="1101"/>
      <c r="AA65" s="1101"/>
      <c r="AB65" s="1101"/>
      <c r="AC65" s="1101"/>
      <c r="AD65" s="1101"/>
      <c r="AE65" s="1101"/>
    </row>
    <row r="66" ht="55.5" customHeight="1">
      <c r="A66" s="1084" t="s">
        <v>1411</v>
      </c>
      <c r="B66" s="1085">
        <v>1.7004172E7</v>
      </c>
      <c r="C66" s="1086" t="s">
        <v>1412</v>
      </c>
      <c r="D66" s="1087" t="s">
        <v>1413</v>
      </c>
      <c r="E66" s="1087"/>
      <c r="F66" s="1088" t="s">
        <v>146</v>
      </c>
      <c r="G66" s="1088">
        <v>120.0</v>
      </c>
      <c r="H66" s="1088">
        <v>20.0</v>
      </c>
      <c r="I66" s="1088" t="s">
        <v>232</v>
      </c>
      <c r="J66" s="1088">
        <v>1.0</v>
      </c>
      <c r="K66" s="1135">
        <v>296.64</v>
      </c>
      <c r="L66" s="1090"/>
      <c r="M66" s="1091"/>
      <c r="N66" s="1092"/>
      <c r="O66" s="1093"/>
      <c r="P66" s="1094"/>
      <c r="Q66" s="1095"/>
      <c r="R66" s="1096"/>
      <c r="S66" s="1097"/>
      <c r="T66" s="1098" t="s">
        <v>227</v>
      </c>
      <c r="U66" s="1099">
        <f t="shared" si="3"/>
        <v>0</v>
      </c>
      <c r="V66" s="1099">
        <f t="shared" si="4"/>
        <v>0</v>
      </c>
      <c r="W66" s="1100">
        <f t="shared" si="5"/>
        <v>0</v>
      </c>
      <c r="X66" s="1101"/>
      <c r="Y66" s="1101"/>
      <c r="Z66" s="1101"/>
      <c r="AA66" s="1101"/>
      <c r="AB66" s="1101"/>
      <c r="AC66" s="1101"/>
      <c r="AD66" s="1101"/>
      <c r="AE66" s="1101"/>
    </row>
    <row r="67" ht="55.5" customHeight="1">
      <c r="A67" s="1084" t="s">
        <v>1414</v>
      </c>
      <c r="B67" s="1085">
        <v>1.7004173E7</v>
      </c>
      <c r="C67" s="1086" t="s">
        <v>1415</v>
      </c>
      <c r="D67" s="1087" t="s">
        <v>1416</v>
      </c>
      <c r="E67" s="1087"/>
      <c r="F67" s="1088" t="s">
        <v>146</v>
      </c>
      <c r="G67" s="1088">
        <v>190.0</v>
      </c>
      <c r="H67" s="1088">
        <v>32.0</v>
      </c>
      <c r="I67" s="1088" t="s">
        <v>251</v>
      </c>
      <c r="J67" s="1088">
        <v>1.0</v>
      </c>
      <c r="K67" s="1135">
        <v>741.6</v>
      </c>
      <c r="L67" s="1090"/>
      <c r="M67" s="1091"/>
      <c r="N67" s="1092"/>
      <c r="O67" s="1093"/>
      <c r="P67" s="1094"/>
      <c r="Q67" s="1095"/>
      <c r="R67" s="1096"/>
      <c r="S67" s="1097"/>
      <c r="T67" s="1098" t="s">
        <v>227</v>
      </c>
      <c r="U67" s="1099">
        <f t="shared" si="3"/>
        <v>0</v>
      </c>
      <c r="V67" s="1099">
        <f t="shared" si="4"/>
        <v>0</v>
      </c>
      <c r="W67" s="1100">
        <f t="shared" si="5"/>
        <v>0</v>
      </c>
      <c r="X67" s="1101"/>
      <c r="Y67" s="1101"/>
      <c r="Z67" s="1101"/>
      <c r="AA67" s="1101"/>
      <c r="AB67" s="1101"/>
      <c r="AC67" s="1101"/>
      <c r="AD67" s="1101"/>
      <c r="AE67" s="1101"/>
    </row>
    <row r="68" ht="55.5" customHeight="1">
      <c r="A68" s="1084" t="s">
        <v>1417</v>
      </c>
      <c r="B68" s="1118">
        <v>1.7004174E7</v>
      </c>
      <c r="C68" s="1119" t="s">
        <v>1418</v>
      </c>
      <c r="D68" s="1120" t="s">
        <v>1419</v>
      </c>
      <c r="E68" s="1120"/>
      <c r="F68" s="1088" t="s">
        <v>146</v>
      </c>
      <c r="G68" s="1121">
        <v>50.0</v>
      </c>
      <c r="H68" s="1121">
        <v>15.0</v>
      </c>
      <c r="I68" s="1121" t="s">
        <v>805</v>
      </c>
      <c r="J68" s="1121">
        <v>1.0</v>
      </c>
      <c r="K68" s="1134">
        <v>199.82</v>
      </c>
      <c r="L68" s="1123"/>
      <c r="M68" s="1124"/>
      <c r="N68" s="1125"/>
      <c r="O68" s="1126"/>
      <c r="P68" s="1127"/>
      <c r="Q68" s="1128"/>
      <c r="R68" s="1129"/>
      <c r="S68" s="1130"/>
      <c r="T68" s="1131" t="s">
        <v>227</v>
      </c>
      <c r="U68" s="1132">
        <f t="shared" si="3"/>
        <v>0</v>
      </c>
      <c r="V68" s="1132">
        <f t="shared" si="4"/>
        <v>0</v>
      </c>
      <c r="W68" s="1133">
        <f t="shared" si="5"/>
        <v>0</v>
      </c>
      <c r="X68" s="1101"/>
      <c r="Y68" s="1101"/>
      <c r="Z68" s="1101"/>
      <c r="AA68" s="1101"/>
      <c r="AB68" s="1101"/>
      <c r="AC68" s="1101"/>
      <c r="AD68" s="1101"/>
      <c r="AE68" s="1101"/>
    </row>
    <row r="69" ht="55.5" customHeight="1">
      <c r="A69" s="1084" t="s">
        <v>1420</v>
      </c>
      <c r="B69" s="1085">
        <v>1.7004175E7</v>
      </c>
      <c r="C69" s="1086" t="s">
        <v>1421</v>
      </c>
      <c r="D69" s="1087" t="s">
        <v>1422</v>
      </c>
      <c r="E69" s="1087"/>
      <c r="F69" s="1088" t="s">
        <v>146</v>
      </c>
      <c r="G69" s="1088">
        <v>75.0</v>
      </c>
      <c r="H69" s="1088">
        <v>22.0</v>
      </c>
      <c r="I69" s="1088" t="s">
        <v>802</v>
      </c>
      <c r="J69" s="1088">
        <v>1.0</v>
      </c>
      <c r="K69" s="1135">
        <v>321.36</v>
      </c>
      <c r="L69" s="1090"/>
      <c r="M69" s="1091"/>
      <c r="N69" s="1092"/>
      <c r="O69" s="1093"/>
      <c r="P69" s="1094"/>
      <c r="Q69" s="1095"/>
      <c r="R69" s="1096"/>
      <c r="S69" s="1097"/>
      <c r="T69" s="1098" t="s">
        <v>227</v>
      </c>
      <c r="U69" s="1099">
        <f t="shared" si="3"/>
        <v>0</v>
      </c>
      <c r="V69" s="1099">
        <f t="shared" si="4"/>
        <v>0</v>
      </c>
      <c r="W69" s="1100">
        <f t="shared" si="5"/>
        <v>0</v>
      </c>
      <c r="X69" s="1101"/>
      <c r="Y69" s="1101"/>
      <c r="Z69" s="1101"/>
      <c r="AA69" s="1101"/>
      <c r="AB69" s="1101"/>
      <c r="AC69" s="1101"/>
      <c r="AD69" s="1101"/>
      <c r="AE69" s="1101"/>
    </row>
    <row r="70" ht="55.5" customHeight="1">
      <c r="A70" s="1084" t="s">
        <v>1423</v>
      </c>
      <c r="B70" s="1118">
        <v>1.7004176E7</v>
      </c>
      <c r="C70" s="1119" t="s">
        <v>1424</v>
      </c>
      <c r="D70" s="1120" t="s">
        <v>1425</v>
      </c>
      <c r="E70" s="1120"/>
      <c r="F70" s="1088" t="s">
        <v>146</v>
      </c>
      <c r="G70" s="1121">
        <v>90.0</v>
      </c>
      <c r="H70" s="1121">
        <v>22.0</v>
      </c>
      <c r="I70" s="1121" t="s">
        <v>802</v>
      </c>
      <c r="J70" s="1121">
        <v>1.0</v>
      </c>
      <c r="K70" s="1134">
        <v>253.38</v>
      </c>
      <c r="L70" s="1123"/>
      <c r="M70" s="1124"/>
      <c r="N70" s="1125"/>
      <c r="O70" s="1126"/>
      <c r="P70" s="1127"/>
      <c r="Q70" s="1128"/>
      <c r="R70" s="1129"/>
      <c r="S70" s="1130"/>
      <c r="T70" s="1131" t="s">
        <v>227</v>
      </c>
      <c r="U70" s="1132">
        <f t="shared" si="3"/>
        <v>0</v>
      </c>
      <c r="V70" s="1132">
        <f t="shared" si="4"/>
        <v>0</v>
      </c>
      <c r="W70" s="1133">
        <f t="shared" si="5"/>
        <v>0</v>
      </c>
      <c r="X70" s="1101"/>
      <c r="Y70" s="1101"/>
      <c r="Z70" s="1101"/>
      <c r="AA70" s="1101"/>
      <c r="AB70" s="1101"/>
      <c r="AC70" s="1101"/>
      <c r="AD70" s="1101"/>
      <c r="AE70" s="1101"/>
    </row>
    <row r="71" ht="55.5" customHeight="1">
      <c r="A71" s="1084" t="s">
        <v>1426</v>
      </c>
      <c r="B71" s="1085">
        <v>1.7004177E7</v>
      </c>
      <c r="C71" s="1086" t="s">
        <v>1427</v>
      </c>
      <c r="D71" s="1087" t="s">
        <v>1428</v>
      </c>
      <c r="E71" s="1087"/>
      <c r="F71" s="1088" t="s">
        <v>146</v>
      </c>
      <c r="G71" s="1088">
        <v>110.0</v>
      </c>
      <c r="H71" s="1088">
        <v>29.0</v>
      </c>
      <c r="I71" s="1088" t="s">
        <v>232</v>
      </c>
      <c r="J71" s="1088">
        <v>1.0</v>
      </c>
      <c r="K71" s="1135">
        <v>401.7</v>
      </c>
      <c r="L71" s="1090"/>
      <c r="M71" s="1091"/>
      <c r="N71" s="1092"/>
      <c r="O71" s="1093"/>
      <c r="P71" s="1094"/>
      <c r="Q71" s="1095"/>
      <c r="R71" s="1096"/>
      <c r="S71" s="1097"/>
      <c r="T71" s="1098" t="s">
        <v>227</v>
      </c>
      <c r="U71" s="1099">
        <f t="shared" si="3"/>
        <v>0</v>
      </c>
      <c r="V71" s="1099">
        <f t="shared" si="4"/>
        <v>0</v>
      </c>
      <c r="W71" s="1100">
        <f t="shared" si="5"/>
        <v>0</v>
      </c>
      <c r="X71" s="1101"/>
      <c r="Y71" s="1101"/>
      <c r="Z71" s="1101"/>
      <c r="AA71" s="1101"/>
      <c r="AB71" s="1101"/>
      <c r="AC71" s="1101"/>
      <c r="AD71" s="1101"/>
      <c r="AE71" s="1101"/>
    </row>
    <row r="72" ht="55.5" customHeight="1">
      <c r="A72" s="1084" t="s">
        <v>1429</v>
      </c>
      <c r="B72" s="1118">
        <v>1.7004178E7</v>
      </c>
      <c r="C72" s="1119" t="s">
        <v>1430</v>
      </c>
      <c r="D72" s="1120" t="s">
        <v>1425</v>
      </c>
      <c r="E72" s="1120"/>
      <c r="F72" s="1088" t="s">
        <v>146</v>
      </c>
      <c r="G72" s="1121">
        <v>90.0</v>
      </c>
      <c r="H72" s="1121">
        <v>22.0</v>
      </c>
      <c r="I72" s="1121" t="s">
        <v>802</v>
      </c>
      <c r="J72" s="1121">
        <v>1.0</v>
      </c>
      <c r="K72" s="1134">
        <v>253.38</v>
      </c>
      <c r="L72" s="1123"/>
      <c r="M72" s="1124"/>
      <c r="N72" s="1125"/>
      <c r="O72" s="1126"/>
      <c r="P72" s="1127"/>
      <c r="Q72" s="1128"/>
      <c r="R72" s="1129"/>
      <c r="S72" s="1130"/>
      <c r="T72" s="1131" t="s">
        <v>227</v>
      </c>
      <c r="U72" s="1132">
        <f t="shared" si="3"/>
        <v>0</v>
      </c>
      <c r="V72" s="1132">
        <f t="shared" si="4"/>
        <v>0</v>
      </c>
      <c r="W72" s="1133">
        <f t="shared" si="5"/>
        <v>0</v>
      </c>
      <c r="X72" s="1101"/>
      <c r="Y72" s="1101"/>
      <c r="Z72" s="1101"/>
      <c r="AA72" s="1101"/>
      <c r="AB72" s="1101"/>
      <c r="AC72" s="1101"/>
      <c r="AD72" s="1101"/>
      <c r="AE72" s="1101"/>
    </row>
    <row r="73" ht="55.5" customHeight="1">
      <c r="A73" s="1084" t="s">
        <v>1431</v>
      </c>
      <c r="B73" s="1085">
        <v>1.7004179E7</v>
      </c>
      <c r="C73" s="1086" t="s">
        <v>1432</v>
      </c>
      <c r="D73" s="1087" t="s">
        <v>1428</v>
      </c>
      <c r="E73" s="1087"/>
      <c r="F73" s="1088" t="s">
        <v>146</v>
      </c>
      <c r="G73" s="1088">
        <v>110.0</v>
      </c>
      <c r="H73" s="1088">
        <v>29.0</v>
      </c>
      <c r="I73" s="1088" t="s">
        <v>232</v>
      </c>
      <c r="J73" s="1088">
        <v>1.0</v>
      </c>
      <c r="K73" s="1135">
        <v>401.7</v>
      </c>
      <c r="L73" s="1090"/>
      <c r="M73" s="1091"/>
      <c r="N73" s="1092"/>
      <c r="O73" s="1093"/>
      <c r="P73" s="1094"/>
      <c r="Q73" s="1095"/>
      <c r="R73" s="1096"/>
      <c r="S73" s="1097"/>
      <c r="T73" s="1098" t="s">
        <v>227</v>
      </c>
      <c r="U73" s="1099">
        <f t="shared" si="3"/>
        <v>0</v>
      </c>
      <c r="V73" s="1099">
        <f t="shared" si="4"/>
        <v>0</v>
      </c>
      <c r="W73" s="1100">
        <f t="shared" si="5"/>
        <v>0</v>
      </c>
      <c r="X73" s="1101"/>
      <c r="Y73" s="1101"/>
      <c r="Z73" s="1101"/>
      <c r="AA73" s="1101"/>
      <c r="AB73" s="1101"/>
      <c r="AC73" s="1101"/>
      <c r="AD73" s="1101"/>
      <c r="AE73" s="1101"/>
    </row>
    <row r="74" ht="55.5" customHeight="1">
      <c r="A74" s="1084" t="s">
        <v>1433</v>
      </c>
      <c r="B74" s="1118">
        <v>1.700418E7</v>
      </c>
      <c r="C74" s="1119" t="s">
        <v>1434</v>
      </c>
      <c r="D74" s="1120" t="s">
        <v>1435</v>
      </c>
      <c r="E74" s="1120"/>
      <c r="F74" s="1088" t="s">
        <v>146</v>
      </c>
      <c r="G74" s="1121">
        <v>30.0</v>
      </c>
      <c r="H74" s="1121">
        <v>10.0</v>
      </c>
      <c r="I74" s="1121" t="s">
        <v>805</v>
      </c>
      <c r="J74" s="1121">
        <v>1.0</v>
      </c>
      <c r="K74" s="1134">
        <v>133.9</v>
      </c>
      <c r="L74" s="1123"/>
      <c r="M74" s="1124"/>
      <c r="N74" s="1125"/>
      <c r="O74" s="1126"/>
      <c r="P74" s="1127"/>
      <c r="Q74" s="1128"/>
      <c r="R74" s="1129"/>
      <c r="S74" s="1130"/>
      <c r="T74" s="1131" t="s">
        <v>227</v>
      </c>
      <c r="U74" s="1132">
        <f t="shared" si="3"/>
        <v>0</v>
      </c>
      <c r="V74" s="1132">
        <f t="shared" si="4"/>
        <v>0</v>
      </c>
      <c r="W74" s="1133">
        <f t="shared" si="5"/>
        <v>0</v>
      </c>
      <c r="X74" s="1101"/>
      <c r="Y74" s="1101"/>
      <c r="Z74" s="1101"/>
      <c r="AA74" s="1101"/>
      <c r="AB74" s="1101"/>
      <c r="AC74" s="1101"/>
      <c r="AD74" s="1101"/>
      <c r="AE74" s="1101"/>
    </row>
    <row r="75" ht="55.5" customHeight="1">
      <c r="A75" s="1084" t="s">
        <v>1436</v>
      </c>
      <c r="B75" s="1085">
        <v>1.7004181E7</v>
      </c>
      <c r="C75" s="1086" t="s">
        <v>1437</v>
      </c>
      <c r="D75" s="1087" t="s">
        <v>1438</v>
      </c>
      <c r="E75" s="1087"/>
      <c r="F75" s="1088" t="s">
        <v>146</v>
      </c>
      <c r="G75" s="1088">
        <v>60.0</v>
      </c>
      <c r="H75" s="1088">
        <v>15.0</v>
      </c>
      <c r="I75" s="1088" t="s">
        <v>802</v>
      </c>
      <c r="J75" s="1088">
        <v>1.0</v>
      </c>
      <c r="K75" s="1135">
        <v>278.1</v>
      </c>
      <c r="L75" s="1090"/>
      <c r="M75" s="1091"/>
      <c r="N75" s="1092"/>
      <c r="O75" s="1093"/>
      <c r="P75" s="1094"/>
      <c r="Q75" s="1095"/>
      <c r="R75" s="1096"/>
      <c r="S75" s="1097"/>
      <c r="T75" s="1098" t="s">
        <v>227</v>
      </c>
      <c r="U75" s="1099">
        <f t="shared" si="3"/>
        <v>0</v>
      </c>
      <c r="V75" s="1099">
        <f t="shared" si="4"/>
        <v>0</v>
      </c>
      <c r="W75" s="1100">
        <f t="shared" si="5"/>
        <v>0</v>
      </c>
      <c r="X75" s="1101"/>
      <c r="Y75" s="1101"/>
      <c r="Z75" s="1101"/>
      <c r="AA75" s="1101"/>
      <c r="AB75" s="1101"/>
      <c r="AC75" s="1101"/>
      <c r="AD75" s="1101"/>
      <c r="AE75" s="1101"/>
    </row>
    <row r="76" ht="55.5" customHeight="1">
      <c r="A76" s="1084" t="s">
        <v>1439</v>
      </c>
      <c r="B76" s="1085">
        <v>1.7004182E7</v>
      </c>
      <c r="C76" s="1086" t="s">
        <v>1440</v>
      </c>
      <c r="D76" s="1087" t="s">
        <v>1441</v>
      </c>
      <c r="E76" s="1087"/>
      <c r="F76" s="1088" t="s">
        <v>146</v>
      </c>
      <c r="G76" s="1088">
        <v>120.0</v>
      </c>
      <c r="H76" s="1088">
        <v>20.0</v>
      </c>
      <c r="I76" s="1088" t="s">
        <v>232</v>
      </c>
      <c r="J76" s="1088">
        <v>1.0</v>
      </c>
      <c r="K76" s="1135">
        <v>747.78</v>
      </c>
      <c r="L76" s="1090"/>
      <c r="M76" s="1091"/>
      <c r="N76" s="1092"/>
      <c r="O76" s="1093"/>
      <c r="P76" s="1094"/>
      <c r="Q76" s="1095"/>
      <c r="R76" s="1096"/>
      <c r="S76" s="1097"/>
      <c r="T76" s="1098" t="s">
        <v>227</v>
      </c>
      <c r="U76" s="1099">
        <f t="shared" si="3"/>
        <v>0</v>
      </c>
      <c r="V76" s="1099">
        <f t="shared" si="4"/>
        <v>0</v>
      </c>
      <c r="W76" s="1100">
        <f t="shared" si="5"/>
        <v>0</v>
      </c>
      <c r="X76" s="1101"/>
      <c r="Y76" s="1101"/>
      <c r="Z76" s="1101"/>
      <c r="AA76" s="1101"/>
      <c r="AB76" s="1101"/>
      <c r="AC76" s="1101"/>
      <c r="AD76" s="1101"/>
      <c r="AE76" s="1101"/>
    </row>
    <row r="77" ht="15.75" customHeight="1">
      <c r="A77" s="1139"/>
      <c r="B77" s="1140"/>
      <c r="C77" s="1140"/>
      <c r="D77" s="33"/>
      <c r="E77" s="33"/>
      <c r="F77" s="1070"/>
      <c r="G77" s="1070"/>
      <c r="H77" s="1070"/>
      <c r="I77" s="1070"/>
      <c r="J77" s="1070"/>
      <c r="K77" s="1141"/>
      <c r="L77" s="1070"/>
      <c r="M77" s="1070"/>
      <c r="N77" s="1070"/>
      <c r="O77" s="1070"/>
      <c r="P77" s="1070"/>
      <c r="Q77" s="1070"/>
      <c r="R77" s="1070"/>
      <c r="S77" s="1070"/>
      <c r="T77" s="1070"/>
      <c r="U77" s="1142"/>
      <c r="V77" s="1142"/>
      <c r="W77" s="1143"/>
      <c r="X77" s="1101"/>
      <c r="Y77" s="1101"/>
      <c r="Z77" s="1101"/>
      <c r="AA77" s="1101"/>
      <c r="AB77" s="1101"/>
      <c r="AC77" s="1101"/>
      <c r="AD77" s="1101"/>
      <c r="AE77" s="1101"/>
    </row>
    <row r="78" ht="15.75" customHeight="1">
      <c r="A78" s="1144"/>
      <c r="B78" s="1140"/>
      <c r="C78" s="1140"/>
      <c r="D78" s="33"/>
      <c r="E78" s="33"/>
      <c r="F78" s="1070"/>
      <c r="G78" s="1070"/>
      <c r="H78" s="1070"/>
      <c r="I78" s="1070"/>
      <c r="J78" s="1070"/>
      <c r="K78" s="1141"/>
      <c r="L78" s="1070"/>
      <c r="M78" s="1070"/>
      <c r="N78" s="1070"/>
      <c r="O78" s="1070"/>
      <c r="P78" s="1070"/>
      <c r="Q78" s="1070"/>
      <c r="R78" s="1070"/>
      <c r="S78" s="1070"/>
      <c r="T78" s="1070"/>
      <c r="U78" s="1142"/>
      <c r="V78" s="1142"/>
      <c r="W78" s="1143"/>
      <c r="X78" s="1101"/>
      <c r="Y78" s="1101"/>
      <c r="Z78" s="1101"/>
      <c r="AA78" s="1101"/>
      <c r="AB78" s="1101"/>
      <c r="AC78" s="1101"/>
      <c r="AD78" s="1101"/>
      <c r="AE78" s="1101"/>
    </row>
    <row r="79" ht="15.75" customHeight="1">
      <c r="A79" s="1144"/>
      <c r="B79" s="1140"/>
      <c r="C79" s="1140"/>
      <c r="D79" s="33"/>
      <c r="E79" s="33"/>
      <c r="F79" s="1070"/>
      <c r="G79" s="1070"/>
      <c r="H79" s="1070"/>
      <c r="I79" s="1070"/>
      <c r="J79" s="1070"/>
      <c r="K79" s="1141"/>
      <c r="L79" s="1070"/>
      <c r="M79" s="1070"/>
      <c r="N79" s="1070"/>
      <c r="O79" s="1070"/>
      <c r="P79" s="1070"/>
      <c r="Q79" s="1070"/>
      <c r="R79" s="1070"/>
      <c r="S79" s="1070"/>
      <c r="T79" s="1070"/>
      <c r="U79" s="1142"/>
      <c r="V79" s="1142"/>
      <c r="W79" s="1143"/>
      <c r="X79" s="1101"/>
      <c r="Y79" s="1101"/>
      <c r="Z79" s="1101"/>
      <c r="AA79" s="1101"/>
      <c r="AB79" s="1101"/>
      <c r="AC79" s="1101"/>
      <c r="AD79" s="1101"/>
      <c r="AE79" s="1101"/>
    </row>
    <row r="80" ht="15.75" customHeight="1">
      <c r="A80" s="1145"/>
      <c r="K80" s="1058"/>
      <c r="W80" s="248"/>
    </row>
    <row r="81" ht="15.75" customHeight="1">
      <c r="A81" s="1145"/>
      <c r="K81" s="1058"/>
      <c r="W81" s="248"/>
    </row>
    <row r="82" ht="15.75" customHeight="1">
      <c r="A82" s="1145"/>
      <c r="K82" s="1058"/>
      <c r="W82" s="248"/>
    </row>
    <row r="83" ht="15.75" customHeight="1">
      <c r="A83" s="1145"/>
      <c r="K83" s="1058"/>
      <c r="W83" s="248"/>
    </row>
    <row r="84" ht="15.75" customHeight="1">
      <c r="A84" s="1145"/>
      <c r="K84" s="1058"/>
      <c r="W84" s="248"/>
    </row>
    <row r="85" ht="15.75" customHeight="1">
      <c r="A85" s="1145"/>
      <c r="K85" s="1058"/>
      <c r="W85" s="248"/>
    </row>
    <row r="86" ht="15.75" customHeight="1">
      <c r="A86" s="1145"/>
      <c r="K86" s="1058"/>
      <c r="W86" s="248"/>
    </row>
    <row r="87" ht="15.75" customHeight="1">
      <c r="A87" s="1145"/>
      <c r="K87" s="1058"/>
      <c r="W87" s="248"/>
    </row>
    <row r="88" ht="15.75" customHeight="1">
      <c r="A88" s="1145"/>
      <c r="K88" s="1058"/>
      <c r="W88" s="248"/>
    </row>
    <row r="89" ht="15.75" customHeight="1">
      <c r="A89" s="1145"/>
      <c r="K89" s="1058"/>
      <c r="W89" s="248"/>
    </row>
    <row r="90" ht="15.75" customHeight="1">
      <c r="A90" s="1145"/>
      <c r="K90" s="1058"/>
      <c r="W90" s="248"/>
    </row>
    <row r="91" ht="15.75" customHeight="1">
      <c r="A91" s="1145"/>
      <c r="K91" s="1058"/>
      <c r="W91" s="248"/>
    </row>
    <row r="92" ht="15.75" customHeight="1">
      <c r="A92" s="1145"/>
      <c r="K92" s="1058"/>
      <c r="W92" s="248"/>
    </row>
    <row r="93" ht="15.75" customHeight="1">
      <c r="A93" s="1145"/>
      <c r="K93" s="1058"/>
      <c r="W93" s="248"/>
    </row>
    <row r="94" ht="15.75" customHeight="1">
      <c r="A94" s="1145"/>
      <c r="K94" s="1058"/>
      <c r="W94" s="248"/>
    </row>
    <row r="95" ht="15.75" customHeight="1">
      <c r="A95" s="1145"/>
      <c r="K95" s="1058"/>
      <c r="W95" s="248"/>
    </row>
    <row r="96" ht="15.75" customHeight="1">
      <c r="A96" s="1145"/>
      <c r="K96" s="1058"/>
      <c r="W96" s="248"/>
    </row>
    <row r="97" ht="15.75" customHeight="1">
      <c r="A97" s="1145"/>
      <c r="K97" s="1058"/>
      <c r="W97" s="248"/>
    </row>
    <row r="98" ht="15.75" customHeight="1">
      <c r="A98" s="1145"/>
      <c r="K98" s="1058"/>
      <c r="W98" s="248"/>
    </row>
    <row r="99" ht="15.75" customHeight="1">
      <c r="A99" s="1145"/>
      <c r="K99" s="1058"/>
      <c r="W99" s="248"/>
    </row>
    <row r="100" ht="15.75" customHeight="1">
      <c r="A100" s="1145"/>
      <c r="K100" s="1058"/>
      <c r="W100" s="248"/>
    </row>
    <row r="101" ht="15.75" customHeight="1">
      <c r="A101" s="1145"/>
      <c r="K101" s="1058"/>
      <c r="W101" s="248"/>
    </row>
    <row r="102" ht="15.75" customHeight="1">
      <c r="A102" s="1145"/>
      <c r="K102" s="1058"/>
      <c r="W102" s="248"/>
    </row>
    <row r="103" ht="15.75" customHeight="1">
      <c r="A103" s="1145"/>
      <c r="K103" s="1058"/>
      <c r="W103" s="248"/>
    </row>
    <row r="104" ht="15.75" customHeight="1">
      <c r="A104" s="1145"/>
      <c r="K104" s="1058"/>
      <c r="W104" s="248"/>
    </row>
    <row r="105" ht="15.75" customHeight="1">
      <c r="A105" s="1145"/>
      <c r="K105" s="1058"/>
      <c r="W105" s="248"/>
    </row>
    <row r="106" ht="15.75" customHeight="1">
      <c r="A106" s="1145"/>
      <c r="K106" s="1058"/>
      <c r="W106" s="248"/>
    </row>
    <row r="107" ht="15.75" customHeight="1">
      <c r="A107" s="1145"/>
      <c r="K107" s="1058"/>
      <c r="W107" s="248"/>
    </row>
    <row r="108" ht="15.75" customHeight="1">
      <c r="A108" s="1145"/>
      <c r="K108" s="1058"/>
      <c r="W108" s="248"/>
    </row>
    <row r="109" ht="15.75" customHeight="1">
      <c r="A109" s="1145"/>
      <c r="K109" s="1058"/>
      <c r="W109" s="248"/>
    </row>
    <row r="110" ht="15.75" customHeight="1">
      <c r="A110" s="1145"/>
      <c r="K110" s="1058"/>
      <c r="W110" s="248"/>
    </row>
    <row r="111" ht="15.75" customHeight="1">
      <c r="A111" s="1145"/>
      <c r="K111" s="1058"/>
      <c r="W111" s="248"/>
    </row>
    <row r="112" ht="15.75" customHeight="1">
      <c r="A112" s="1145"/>
      <c r="K112" s="1058"/>
      <c r="W112" s="248"/>
    </row>
    <row r="113" ht="15.75" customHeight="1">
      <c r="A113" s="1145"/>
      <c r="K113" s="1058"/>
      <c r="W113" s="248"/>
    </row>
    <row r="114" ht="15.75" customHeight="1">
      <c r="A114" s="1145"/>
      <c r="K114" s="1058"/>
      <c r="W114" s="248"/>
    </row>
    <row r="115" ht="15.75" customHeight="1">
      <c r="A115" s="1145"/>
      <c r="K115" s="1058"/>
      <c r="W115" s="248"/>
    </row>
    <row r="116" ht="15.75" customHeight="1">
      <c r="A116" s="1145"/>
      <c r="K116" s="1058"/>
      <c r="W116" s="248"/>
    </row>
    <row r="117" ht="15.75" customHeight="1">
      <c r="A117" s="1145"/>
      <c r="K117" s="1058"/>
      <c r="W117" s="248"/>
    </row>
    <row r="118" ht="15.75" customHeight="1">
      <c r="A118" s="1145"/>
      <c r="K118" s="1058"/>
      <c r="W118" s="248"/>
    </row>
    <row r="119" ht="15.75" customHeight="1">
      <c r="A119" s="1145"/>
      <c r="K119" s="1058"/>
      <c r="W119" s="248"/>
    </row>
    <row r="120" ht="15.75" customHeight="1">
      <c r="A120" s="1145"/>
      <c r="K120" s="1058"/>
      <c r="W120" s="248"/>
    </row>
    <row r="121" ht="15.75" customHeight="1">
      <c r="A121" s="1145"/>
      <c r="K121" s="1058"/>
      <c r="W121" s="248"/>
    </row>
    <row r="122" ht="15.75" customHeight="1">
      <c r="A122" s="1145"/>
      <c r="K122" s="1058"/>
      <c r="W122" s="248"/>
    </row>
    <row r="123" ht="15.75" customHeight="1">
      <c r="A123" s="1145"/>
      <c r="K123" s="1058"/>
      <c r="W123" s="248"/>
    </row>
    <row r="124" ht="15.75" customHeight="1">
      <c r="A124" s="1145"/>
      <c r="K124" s="1058"/>
      <c r="W124" s="248"/>
    </row>
    <row r="125" ht="15.75" customHeight="1">
      <c r="A125" s="1145"/>
      <c r="K125" s="1058"/>
      <c r="W125" s="248"/>
    </row>
    <row r="126" ht="15.75" customHeight="1">
      <c r="A126" s="1145"/>
      <c r="K126" s="1058"/>
      <c r="W126" s="248"/>
    </row>
    <row r="127" ht="15.75" customHeight="1">
      <c r="A127" s="1145"/>
      <c r="K127" s="1058"/>
      <c r="W127" s="248"/>
    </row>
    <row r="128" ht="15.75" customHeight="1">
      <c r="A128" s="1145"/>
      <c r="K128" s="1058"/>
      <c r="W128" s="248"/>
    </row>
    <row r="129" ht="15.75" customHeight="1">
      <c r="A129" s="1145"/>
      <c r="K129" s="1058"/>
      <c r="W129" s="248"/>
    </row>
    <row r="130" ht="15.75" customHeight="1">
      <c r="A130" s="1145"/>
      <c r="K130" s="1058"/>
      <c r="W130" s="248"/>
    </row>
    <row r="131" ht="15.75" customHeight="1">
      <c r="A131" s="1145"/>
      <c r="K131" s="1058"/>
      <c r="W131" s="248"/>
    </row>
    <row r="132" ht="15.75" customHeight="1">
      <c r="A132" s="1145"/>
      <c r="K132" s="1058"/>
      <c r="W132" s="248"/>
    </row>
    <row r="133" ht="15.75" customHeight="1">
      <c r="A133" s="1145"/>
      <c r="K133" s="1058"/>
      <c r="W133" s="248"/>
    </row>
    <row r="134" ht="15.75" customHeight="1">
      <c r="A134" s="1145"/>
      <c r="K134" s="1058"/>
      <c r="W134" s="248"/>
    </row>
    <row r="135" ht="15.75" customHeight="1">
      <c r="A135" s="1145"/>
      <c r="K135" s="1058"/>
      <c r="W135" s="248"/>
    </row>
    <row r="136" ht="15.75" customHeight="1">
      <c r="A136" s="1145"/>
      <c r="K136" s="1058"/>
      <c r="W136" s="248"/>
    </row>
    <row r="137" ht="15.75" customHeight="1">
      <c r="A137" s="1145"/>
      <c r="K137" s="1058"/>
      <c r="W137" s="248"/>
    </row>
    <row r="138" ht="15.75" customHeight="1">
      <c r="A138" s="1145"/>
      <c r="K138" s="1058"/>
      <c r="W138" s="248"/>
    </row>
    <row r="139" ht="15.75" customHeight="1">
      <c r="A139" s="1145"/>
      <c r="K139" s="1058"/>
      <c r="W139" s="248"/>
    </row>
    <row r="140" ht="15.75" customHeight="1">
      <c r="A140" s="1145"/>
      <c r="K140" s="1058"/>
      <c r="W140" s="248"/>
    </row>
    <row r="141" ht="15.75" customHeight="1">
      <c r="A141" s="1145"/>
      <c r="K141" s="1058"/>
      <c r="W141" s="248"/>
    </row>
    <row r="142" ht="15.75" customHeight="1">
      <c r="A142" s="1145"/>
      <c r="K142" s="1058"/>
      <c r="W142" s="248"/>
    </row>
    <row r="143" ht="15.75" customHeight="1">
      <c r="A143" s="1145"/>
      <c r="K143" s="1058"/>
      <c r="W143" s="248"/>
    </row>
    <row r="144" ht="15.75" customHeight="1">
      <c r="A144" s="1145"/>
      <c r="K144" s="1058"/>
      <c r="W144" s="248"/>
    </row>
    <row r="145" ht="15.75" customHeight="1">
      <c r="A145" s="1145"/>
      <c r="K145" s="1058"/>
      <c r="W145" s="248"/>
    </row>
    <row r="146" ht="15.75" customHeight="1">
      <c r="A146" s="1145"/>
      <c r="K146" s="1058"/>
      <c r="W146" s="248"/>
    </row>
    <row r="147" ht="15.75" customHeight="1">
      <c r="A147" s="1145"/>
      <c r="K147" s="1058"/>
      <c r="W147" s="248"/>
    </row>
    <row r="148" ht="15.75" customHeight="1">
      <c r="A148" s="1145"/>
      <c r="K148" s="1058"/>
      <c r="W148" s="248"/>
    </row>
    <row r="149" ht="15.75" customHeight="1">
      <c r="A149" s="1145"/>
      <c r="K149" s="1058"/>
      <c r="W149" s="248"/>
    </row>
    <row r="150" ht="15.75" customHeight="1">
      <c r="A150" s="1145"/>
      <c r="K150" s="1058"/>
      <c r="W150" s="248"/>
    </row>
    <row r="151" ht="15.75" customHeight="1">
      <c r="A151" s="1145"/>
      <c r="K151" s="1058"/>
      <c r="W151" s="248"/>
    </row>
    <row r="152" ht="15.75" customHeight="1">
      <c r="A152" s="1145"/>
      <c r="K152" s="1058"/>
      <c r="W152" s="248"/>
    </row>
    <row r="153" ht="15.75" customHeight="1">
      <c r="A153" s="1145"/>
      <c r="K153" s="1058"/>
      <c r="W153" s="248"/>
    </row>
    <row r="154" ht="15.75" customHeight="1">
      <c r="A154" s="1145"/>
      <c r="K154" s="1058"/>
      <c r="W154" s="248"/>
    </row>
    <row r="155" ht="15.75" customHeight="1">
      <c r="A155" s="1145"/>
      <c r="K155" s="1058"/>
      <c r="W155" s="248"/>
    </row>
    <row r="156" ht="15.75" customHeight="1">
      <c r="A156" s="1145"/>
      <c r="K156" s="1058"/>
      <c r="W156" s="248"/>
    </row>
    <row r="157" ht="15.75" customHeight="1">
      <c r="A157" s="1145"/>
      <c r="K157" s="1058"/>
      <c r="W157" s="248"/>
    </row>
    <row r="158" ht="15.75" customHeight="1">
      <c r="A158" s="1145"/>
      <c r="K158" s="1058"/>
      <c r="W158" s="248"/>
    </row>
    <row r="159" ht="15.75" customHeight="1">
      <c r="A159" s="1145"/>
      <c r="K159" s="1058"/>
      <c r="W159" s="248"/>
    </row>
    <row r="160" ht="15.75" customHeight="1">
      <c r="A160" s="1145"/>
      <c r="K160" s="1058"/>
      <c r="W160" s="248"/>
    </row>
    <row r="161" ht="15.75" customHeight="1">
      <c r="A161" s="1145"/>
      <c r="K161" s="1058"/>
      <c r="W161" s="248"/>
    </row>
    <row r="162" ht="15.75" customHeight="1">
      <c r="A162" s="1145"/>
      <c r="K162" s="1058"/>
      <c r="W162" s="248"/>
    </row>
    <row r="163" ht="15.75" customHeight="1">
      <c r="A163" s="1145"/>
      <c r="K163" s="1058"/>
      <c r="W163" s="248"/>
    </row>
    <row r="164" ht="15.75" customHeight="1">
      <c r="A164" s="1145"/>
      <c r="K164" s="1058"/>
      <c r="W164" s="248"/>
    </row>
    <row r="165" ht="15.75" customHeight="1">
      <c r="A165" s="1145"/>
      <c r="K165" s="1058"/>
      <c r="W165" s="248"/>
    </row>
    <row r="166" ht="15.75" customHeight="1">
      <c r="A166" s="1145"/>
      <c r="K166" s="1058"/>
      <c r="W166" s="248"/>
    </row>
    <row r="167" ht="15.75" customHeight="1">
      <c r="A167" s="1145"/>
      <c r="K167" s="1058"/>
      <c r="W167" s="248"/>
    </row>
    <row r="168" ht="15.75" customHeight="1">
      <c r="A168" s="1145"/>
      <c r="K168" s="1058"/>
      <c r="W168" s="248"/>
    </row>
    <row r="169" ht="15.75" customHeight="1">
      <c r="A169" s="1145"/>
      <c r="K169" s="1058"/>
      <c r="W169" s="248"/>
    </row>
    <row r="170" ht="15.75" customHeight="1">
      <c r="A170" s="1145"/>
      <c r="K170" s="1058"/>
      <c r="W170" s="248"/>
    </row>
    <row r="171" ht="15.75" customHeight="1">
      <c r="A171" s="1145"/>
      <c r="K171" s="1058"/>
      <c r="W171" s="248"/>
    </row>
    <row r="172" ht="15.75" customHeight="1">
      <c r="A172" s="1145"/>
      <c r="K172" s="1058"/>
      <c r="W172" s="248"/>
    </row>
    <row r="173" ht="15.75" customHeight="1">
      <c r="A173" s="1145"/>
      <c r="K173" s="1058"/>
      <c r="W173" s="248"/>
    </row>
    <row r="174" ht="15.75" customHeight="1">
      <c r="A174" s="1145"/>
      <c r="K174" s="1058"/>
      <c r="W174" s="248"/>
    </row>
    <row r="175" ht="15.75" customHeight="1">
      <c r="A175" s="1145"/>
      <c r="K175" s="1058"/>
      <c r="W175" s="248"/>
    </row>
    <row r="176" ht="15.75" customHeight="1">
      <c r="A176" s="1145"/>
      <c r="K176" s="1058"/>
      <c r="W176" s="248"/>
    </row>
    <row r="177" ht="15.75" customHeight="1">
      <c r="A177" s="1145"/>
      <c r="K177" s="1058"/>
      <c r="W177" s="248"/>
    </row>
    <row r="178" ht="15.75" customHeight="1">
      <c r="A178" s="1145"/>
      <c r="K178" s="1058"/>
      <c r="W178" s="248"/>
    </row>
    <row r="179" ht="15.75" customHeight="1">
      <c r="A179" s="1145"/>
      <c r="K179" s="1058"/>
      <c r="W179" s="248"/>
    </row>
    <row r="180" ht="15.75" customHeight="1">
      <c r="A180" s="1145"/>
      <c r="K180" s="1058"/>
      <c r="W180" s="248"/>
    </row>
    <row r="181" ht="15.75" customHeight="1">
      <c r="A181" s="1145"/>
      <c r="K181" s="1058"/>
      <c r="W181" s="248"/>
    </row>
    <row r="182" ht="15.75" customHeight="1">
      <c r="A182" s="1145"/>
      <c r="K182" s="1058"/>
      <c r="W182" s="248"/>
    </row>
    <row r="183" ht="15.75" customHeight="1">
      <c r="A183" s="1145"/>
      <c r="K183" s="1058"/>
      <c r="W183" s="248"/>
    </row>
    <row r="184" ht="15.75" customHeight="1">
      <c r="A184" s="1145"/>
      <c r="K184" s="1058"/>
      <c r="W184" s="248"/>
    </row>
    <row r="185" ht="15.75" customHeight="1">
      <c r="A185" s="1145"/>
      <c r="K185" s="1058"/>
      <c r="W185" s="248"/>
    </row>
    <row r="186" ht="15.75" customHeight="1">
      <c r="A186" s="1145"/>
      <c r="K186" s="1058"/>
      <c r="W186" s="248"/>
    </row>
    <row r="187" ht="15.75" customHeight="1">
      <c r="A187" s="1145"/>
      <c r="K187" s="1058"/>
      <c r="W187" s="248"/>
    </row>
    <row r="188" ht="15.75" customHeight="1">
      <c r="A188" s="1145"/>
      <c r="K188" s="1058"/>
      <c r="W188" s="248"/>
    </row>
    <row r="189" ht="15.75" customHeight="1">
      <c r="A189" s="1145"/>
      <c r="K189" s="1058"/>
      <c r="W189" s="248"/>
    </row>
    <row r="190" ht="15.75" customHeight="1">
      <c r="A190" s="1145"/>
      <c r="K190" s="1058"/>
      <c r="W190" s="248"/>
    </row>
    <row r="191" ht="15.75" customHeight="1">
      <c r="A191" s="1145"/>
      <c r="K191" s="1058"/>
      <c r="W191" s="248"/>
    </row>
    <row r="192" ht="15.75" customHeight="1">
      <c r="A192" s="1145"/>
      <c r="K192" s="1058"/>
      <c r="W192" s="248"/>
    </row>
    <row r="193" ht="15.75" customHeight="1">
      <c r="A193" s="1145"/>
      <c r="K193" s="1058"/>
      <c r="W193" s="248"/>
    </row>
    <row r="194" ht="15.75" customHeight="1">
      <c r="A194" s="1145"/>
      <c r="K194" s="1058"/>
      <c r="W194" s="248"/>
    </row>
    <row r="195" ht="15.75" customHeight="1">
      <c r="A195" s="1145"/>
      <c r="K195" s="1058"/>
      <c r="W195" s="248"/>
    </row>
    <row r="196" ht="15.75" customHeight="1">
      <c r="A196" s="1145"/>
      <c r="K196" s="1058"/>
      <c r="W196" s="248"/>
    </row>
    <row r="197" ht="15.75" customHeight="1">
      <c r="A197" s="1145"/>
      <c r="K197" s="1058"/>
      <c r="W197" s="248"/>
    </row>
    <row r="198" ht="15.75" customHeight="1">
      <c r="A198" s="1145"/>
      <c r="K198" s="1058"/>
      <c r="W198" s="248"/>
    </row>
    <row r="199" ht="15.75" customHeight="1">
      <c r="A199" s="1145"/>
      <c r="K199" s="1058"/>
      <c r="W199" s="248"/>
    </row>
    <row r="200" ht="15.75" customHeight="1">
      <c r="A200" s="1145"/>
      <c r="K200" s="1058"/>
      <c r="W200" s="248"/>
    </row>
    <row r="201" ht="15.75" customHeight="1">
      <c r="A201" s="1145"/>
      <c r="K201" s="1058"/>
      <c r="W201" s="248"/>
    </row>
    <row r="202" ht="15.75" customHeight="1">
      <c r="A202" s="1145"/>
      <c r="K202" s="1058"/>
      <c r="W202" s="248"/>
    </row>
    <row r="203" ht="15.75" customHeight="1">
      <c r="A203" s="1145"/>
      <c r="K203" s="1058"/>
      <c r="W203" s="248"/>
    </row>
    <row r="204" ht="15.75" customHeight="1">
      <c r="A204" s="1145"/>
      <c r="K204" s="1058"/>
      <c r="W204" s="248"/>
    </row>
    <row r="205" ht="15.75" customHeight="1">
      <c r="A205" s="1145"/>
      <c r="K205" s="1058"/>
      <c r="W205" s="248"/>
    </row>
    <row r="206" ht="15.75" customHeight="1">
      <c r="A206" s="1145"/>
      <c r="K206" s="1058"/>
      <c r="W206" s="248"/>
    </row>
    <row r="207" ht="15.75" customHeight="1">
      <c r="A207" s="1145"/>
      <c r="K207" s="1058"/>
      <c r="W207" s="248"/>
    </row>
    <row r="208" ht="15.75" customHeight="1">
      <c r="A208" s="1145"/>
      <c r="K208" s="1058"/>
      <c r="W208" s="248"/>
    </row>
    <row r="209" ht="15.75" customHeight="1">
      <c r="A209" s="1145"/>
      <c r="K209" s="1058"/>
      <c r="W209" s="248"/>
    </row>
    <row r="210" ht="15.75" customHeight="1">
      <c r="A210" s="1145"/>
      <c r="K210" s="1058"/>
      <c r="W210" s="248"/>
    </row>
    <row r="211" ht="15.75" customHeight="1">
      <c r="A211" s="1145"/>
      <c r="K211" s="1058"/>
      <c r="W211" s="248"/>
    </row>
    <row r="212" ht="15.75" customHeight="1">
      <c r="A212" s="1145"/>
      <c r="K212" s="1058"/>
      <c r="W212" s="248"/>
    </row>
    <row r="213" ht="15.75" customHeight="1">
      <c r="A213" s="1145"/>
      <c r="K213" s="1058"/>
      <c r="W213" s="248"/>
    </row>
    <row r="214" ht="15.75" customHeight="1">
      <c r="A214" s="1145"/>
      <c r="K214" s="1058"/>
      <c r="W214" s="248"/>
    </row>
    <row r="215" ht="15.75" customHeight="1">
      <c r="A215" s="1145"/>
      <c r="K215" s="1058"/>
      <c r="W215" s="248"/>
    </row>
    <row r="216" ht="15.75" customHeight="1">
      <c r="A216" s="1145"/>
      <c r="K216" s="1058"/>
      <c r="W216" s="248"/>
    </row>
    <row r="217" ht="15.75" customHeight="1">
      <c r="A217" s="1145"/>
      <c r="K217" s="1058"/>
      <c r="W217" s="248"/>
    </row>
    <row r="218" ht="15.75" customHeight="1">
      <c r="A218" s="1145"/>
      <c r="K218" s="1058"/>
      <c r="W218" s="248"/>
    </row>
    <row r="219" ht="15.75" customHeight="1">
      <c r="A219" s="1145"/>
      <c r="K219" s="1058"/>
      <c r="W219" s="248"/>
    </row>
    <row r="220" ht="15.75" customHeight="1">
      <c r="A220" s="1145"/>
      <c r="K220" s="1058"/>
      <c r="W220" s="248"/>
    </row>
    <row r="221" ht="15.75" customHeight="1">
      <c r="A221" s="1145"/>
      <c r="K221" s="1058"/>
      <c r="W221" s="248"/>
    </row>
    <row r="222" ht="15.75" customHeight="1">
      <c r="A222" s="1145"/>
      <c r="K222" s="1058"/>
      <c r="W222" s="248"/>
    </row>
    <row r="223" ht="15.75" customHeight="1">
      <c r="A223" s="1145"/>
      <c r="K223" s="1058"/>
      <c r="W223" s="248"/>
    </row>
    <row r="224" ht="15.75" customHeight="1">
      <c r="A224" s="1145"/>
      <c r="K224" s="1058"/>
      <c r="W224" s="248"/>
    </row>
    <row r="225" ht="15.75" customHeight="1">
      <c r="A225" s="1145"/>
      <c r="K225" s="1058"/>
      <c r="W225" s="248"/>
    </row>
    <row r="226" ht="15.75" customHeight="1">
      <c r="A226" s="1145"/>
      <c r="K226" s="1058"/>
      <c r="W226" s="248"/>
    </row>
    <row r="227" ht="15.75" customHeight="1">
      <c r="A227" s="1145"/>
      <c r="K227" s="1058"/>
      <c r="W227" s="248"/>
    </row>
    <row r="228" ht="15.75" customHeight="1">
      <c r="A228" s="1145"/>
      <c r="K228" s="1058"/>
      <c r="W228" s="248"/>
    </row>
    <row r="229" ht="15.75" customHeight="1">
      <c r="A229" s="1145"/>
      <c r="K229" s="1058"/>
      <c r="W229" s="248"/>
    </row>
    <row r="230" ht="15.75" customHeight="1">
      <c r="A230" s="1145"/>
      <c r="K230" s="1058"/>
      <c r="W230" s="248"/>
    </row>
    <row r="231" ht="15.75" customHeight="1">
      <c r="A231" s="1145"/>
      <c r="K231" s="1058"/>
      <c r="W231" s="248"/>
    </row>
    <row r="232" ht="15.75" customHeight="1">
      <c r="A232" s="1145"/>
      <c r="K232" s="1058"/>
      <c r="W232" s="248"/>
    </row>
    <row r="233" ht="15.75" customHeight="1">
      <c r="A233" s="1145"/>
      <c r="K233" s="1058"/>
      <c r="W233" s="248"/>
    </row>
    <row r="234" ht="15.75" customHeight="1">
      <c r="A234" s="1145"/>
      <c r="K234" s="1058"/>
      <c r="W234" s="248"/>
    </row>
    <row r="235" ht="15.75" customHeight="1">
      <c r="A235" s="1145"/>
      <c r="K235" s="1058"/>
      <c r="W235" s="248"/>
    </row>
    <row r="236" ht="15.75" customHeight="1">
      <c r="A236" s="1145"/>
      <c r="K236" s="1058"/>
      <c r="W236" s="248"/>
    </row>
    <row r="237" ht="15.75" customHeight="1">
      <c r="A237" s="1145"/>
      <c r="K237" s="1058"/>
      <c r="W237" s="248"/>
    </row>
    <row r="238" ht="15.75" customHeight="1">
      <c r="A238" s="1145"/>
      <c r="K238" s="1058"/>
      <c r="W238" s="248"/>
    </row>
    <row r="239" ht="15.75" customHeight="1">
      <c r="A239" s="1145"/>
      <c r="K239" s="1058"/>
      <c r="W239" s="248"/>
    </row>
    <row r="240" ht="15.75" customHeight="1">
      <c r="A240" s="1145"/>
      <c r="K240" s="1058"/>
      <c r="W240" s="248"/>
    </row>
    <row r="241" ht="15.75" customHeight="1">
      <c r="A241" s="1145"/>
      <c r="K241" s="1058"/>
      <c r="W241" s="248"/>
    </row>
    <row r="242" ht="15.75" customHeight="1">
      <c r="A242" s="1145"/>
      <c r="K242" s="1058"/>
      <c r="W242" s="248"/>
    </row>
    <row r="243" ht="15.75" customHeight="1">
      <c r="A243" s="1145"/>
      <c r="K243" s="1058"/>
      <c r="W243" s="248"/>
    </row>
    <row r="244" ht="15.75" customHeight="1">
      <c r="A244" s="1145"/>
      <c r="K244" s="1058"/>
      <c r="W244" s="248"/>
    </row>
    <row r="245" ht="15.75" customHeight="1">
      <c r="A245" s="1145"/>
      <c r="K245" s="1058"/>
      <c r="W245" s="248"/>
    </row>
    <row r="246" ht="15.75" customHeight="1">
      <c r="A246" s="1145"/>
      <c r="K246" s="1058"/>
      <c r="W246" s="248"/>
    </row>
    <row r="247" ht="15.75" customHeight="1">
      <c r="A247" s="1145"/>
      <c r="K247" s="1058"/>
      <c r="W247" s="248"/>
    </row>
    <row r="248" ht="15.75" customHeight="1">
      <c r="A248" s="1145"/>
      <c r="K248" s="1058"/>
      <c r="W248" s="248"/>
    </row>
    <row r="249" ht="15.75" customHeight="1">
      <c r="A249" s="1145"/>
      <c r="K249" s="1058"/>
      <c r="W249" s="248"/>
    </row>
    <row r="250" ht="15.75" customHeight="1">
      <c r="A250" s="1145"/>
      <c r="K250" s="1058"/>
      <c r="W250" s="248"/>
    </row>
    <row r="251" ht="15.75" customHeight="1">
      <c r="A251" s="1145"/>
      <c r="K251" s="1058"/>
      <c r="W251" s="248"/>
    </row>
    <row r="252" ht="15.75" customHeight="1">
      <c r="A252" s="1145"/>
      <c r="K252" s="1058"/>
      <c r="W252" s="248"/>
    </row>
    <row r="253" ht="15.75" customHeight="1">
      <c r="A253" s="1145"/>
      <c r="K253" s="1058"/>
      <c r="W253" s="248"/>
    </row>
    <row r="254" ht="15.75" customHeight="1">
      <c r="A254" s="1145"/>
      <c r="K254" s="1058"/>
      <c r="W254" s="248"/>
    </row>
    <row r="255" ht="15.75" customHeight="1">
      <c r="A255" s="1145"/>
      <c r="K255" s="1058"/>
      <c r="W255" s="248"/>
    </row>
    <row r="256" ht="15.75" customHeight="1">
      <c r="A256" s="1145"/>
      <c r="K256" s="1058"/>
      <c r="W256" s="248"/>
    </row>
    <row r="257" ht="15.75" customHeight="1">
      <c r="A257" s="1145"/>
      <c r="K257" s="1058"/>
      <c r="W257" s="248"/>
    </row>
    <row r="258" ht="15.75" customHeight="1">
      <c r="A258" s="1145"/>
      <c r="K258" s="1058"/>
      <c r="W258" s="248"/>
    </row>
    <row r="259" ht="15.75" customHeight="1">
      <c r="A259" s="1145"/>
      <c r="K259" s="1058"/>
      <c r="W259" s="248"/>
    </row>
    <row r="260" ht="15.75" customHeight="1">
      <c r="A260" s="1145"/>
      <c r="K260" s="1058"/>
      <c r="W260" s="248"/>
    </row>
    <row r="261" ht="15.75" customHeight="1">
      <c r="A261" s="1145"/>
      <c r="K261" s="1058"/>
      <c r="W261" s="248"/>
    </row>
    <row r="262" ht="15.75" customHeight="1">
      <c r="A262" s="1145"/>
      <c r="K262" s="1058"/>
      <c r="W262" s="248"/>
    </row>
    <row r="263" ht="15.75" customHeight="1">
      <c r="A263" s="1145"/>
      <c r="K263" s="1058"/>
      <c r="W263" s="248"/>
    </row>
    <row r="264" ht="15.75" customHeight="1">
      <c r="A264" s="1145"/>
      <c r="K264" s="1058"/>
      <c r="W264" s="248"/>
    </row>
    <row r="265" ht="15.75" customHeight="1">
      <c r="A265" s="1145"/>
      <c r="K265" s="1058"/>
      <c r="W265" s="248"/>
    </row>
    <row r="266" ht="15.75" customHeight="1">
      <c r="A266" s="1145"/>
      <c r="K266" s="1058"/>
      <c r="W266" s="248"/>
    </row>
    <row r="267" ht="15.75" customHeight="1">
      <c r="A267" s="1145"/>
      <c r="K267" s="1058"/>
      <c r="W267" s="248"/>
    </row>
    <row r="268" ht="15.75" customHeight="1">
      <c r="A268" s="1145"/>
      <c r="K268" s="1058"/>
      <c r="W268" s="248"/>
    </row>
    <row r="269" ht="15.75" customHeight="1">
      <c r="A269" s="1145"/>
      <c r="K269" s="1058"/>
      <c r="W269" s="248"/>
    </row>
    <row r="270" ht="15.75" customHeight="1">
      <c r="A270" s="1145"/>
      <c r="K270" s="1058"/>
      <c r="W270" s="248"/>
    </row>
    <row r="271" ht="15.75" customHeight="1">
      <c r="A271" s="1145"/>
      <c r="K271" s="1058"/>
      <c r="W271" s="248"/>
    </row>
    <row r="272" ht="15.75" customHeight="1">
      <c r="A272" s="1145"/>
      <c r="K272" s="1058"/>
      <c r="W272" s="248"/>
    </row>
    <row r="273" ht="15.75" customHeight="1">
      <c r="A273" s="1145"/>
      <c r="K273" s="1058"/>
      <c r="W273" s="248"/>
    </row>
    <row r="274" ht="15.75" customHeight="1">
      <c r="A274" s="1145"/>
      <c r="K274" s="1058"/>
      <c r="W274" s="248"/>
    </row>
    <row r="275" ht="15.75" customHeight="1">
      <c r="A275" s="1145"/>
      <c r="K275" s="1058"/>
      <c r="W275" s="248"/>
    </row>
    <row r="276" ht="15.75" customHeight="1">
      <c r="A276" s="1145"/>
      <c r="K276" s="1058"/>
      <c r="W276" s="248"/>
    </row>
    <row r="277" ht="15.75" customHeight="1">
      <c r="A277" s="1145"/>
      <c r="K277" s="1058"/>
      <c r="W277" s="248"/>
    </row>
    <row r="278" ht="15.75" customHeight="1">
      <c r="A278" s="1145"/>
      <c r="K278" s="1058"/>
      <c r="W278" s="248"/>
    </row>
    <row r="279" ht="15.75" customHeight="1">
      <c r="A279" s="1145"/>
      <c r="K279" s="1058"/>
      <c r="W279" s="248"/>
    </row>
    <row r="280" ht="15.75" customHeight="1">
      <c r="A280" s="1145"/>
      <c r="K280" s="1058"/>
      <c r="W280" s="248"/>
    </row>
    <row r="281" ht="15.75" customHeight="1">
      <c r="A281" s="1145"/>
      <c r="K281" s="1058"/>
      <c r="W281" s="248"/>
    </row>
    <row r="282" ht="15.75" customHeight="1">
      <c r="A282" s="1145"/>
      <c r="K282" s="1058"/>
      <c r="W282" s="248"/>
    </row>
    <row r="283" ht="15.75" customHeight="1">
      <c r="A283" s="1145"/>
      <c r="K283" s="1058"/>
      <c r="W283" s="248"/>
    </row>
    <row r="284" ht="15.75" customHeight="1">
      <c r="A284" s="1145"/>
      <c r="K284" s="1058"/>
      <c r="W284" s="248"/>
    </row>
    <row r="285" ht="15.75" customHeight="1">
      <c r="A285" s="1145"/>
      <c r="K285" s="1058"/>
      <c r="W285" s="248"/>
    </row>
    <row r="286" ht="15.75" customHeight="1">
      <c r="A286" s="1145"/>
      <c r="K286" s="1058"/>
      <c r="W286" s="248"/>
    </row>
    <row r="287" ht="15.75" customHeight="1">
      <c r="A287" s="1145"/>
      <c r="K287" s="1058"/>
      <c r="W287" s="248"/>
    </row>
    <row r="288" ht="15.75" customHeight="1">
      <c r="A288" s="1145"/>
      <c r="K288" s="1058"/>
      <c r="W288" s="248"/>
    </row>
    <row r="289" ht="15.75" customHeight="1">
      <c r="A289" s="1145"/>
      <c r="K289" s="1058"/>
      <c r="W289" s="248"/>
    </row>
    <row r="290" ht="15.75" customHeight="1">
      <c r="A290" s="1145"/>
      <c r="K290" s="1058"/>
      <c r="W290" s="248"/>
    </row>
    <row r="291" ht="15.75" customHeight="1">
      <c r="A291" s="1145"/>
      <c r="K291" s="1058"/>
      <c r="W291" s="248"/>
    </row>
    <row r="292" ht="15.75" customHeight="1">
      <c r="A292" s="1145"/>
      <c r="K292" s="1058"/>
      <c r="W292" s="248"/>
    </row>
    <row r="293" ht="15.75" customHeight="1">
      <c r="A293" s="1145"/>
      <c r="K293" s="1058"/>
      <c r="W293" s="248"/>
    </row>
    <row r="294" ht="15.75" customHeight="1">
      <c r="A294" s="1145"/>
      <c r="K294" s="1058"/>
      <c r="W294" s="248"/>
    </row>
    <row r="295" ht="15.75" customHeight="1">
      <c r="A295" s="1145"/>
      <c r="K295" s="1058"/>
      <c r="W295" s="248"/>
    </row>
    <row r="296" ht="15.75" customHeight="1">
      <c r="A296" s="1145"/>
      <c r="K296" s="1058"/>
      <c r="W296" s="248"/>
    </row>
    <row r="297" ht="15.75" customHeight="1">
      <c r="A297" s="1145"/>
      <c r="K297" s="1058"/>
      <c r="W297" s="248"/>
    </row>
    <row r="298" ht="15.75" customHeight="1">
      <c r="A298" s="1145"/>
      <c r="K298" s="1058"/>
      <c r="W298" s="248"/>
    </row>
    <row r="299" ht="15.75" customHeight="1">
      <c r="A299" s="1145"/>
      <c r="K299" s="1058"/>
      <c r="W299" s="248"/>
    </row>
    <row r="300" ht="15.75" customHeight="1">
      <c r="A300" s="1145"/>
      <c r="K300" s="1058"/>
      <c r="W300" s="248"/>
    </row>
    <row r="301" ht="15.75" customHeight="1">
      <c r="A301" s="1145"/>
      <c r="K301" s="1058"/>
      <c r="W301" s="248"/>
    </row>
    <row r="302" ht="15.75" customHeight="1">
      <c r="A302" s="1145"/>
      <c r="K302" s="1058"/>
      <c r="W302" s="248"/>
    </row>
    <row r="303" ht="15.75" customHeight="1">
      <c r="A303" s="1145"/>
      <c r="K303" s="1058"/>
      <c r="W303" s="248"/>
    </row>
    <row r="304" ht="15.75" customHeight="1">
      <c r="A304" s="1145"/>
      <c r="K304" s="1058"/>
      <c r="W304" s="248"/>
    </row>
    <row r="305" ht="15.75" customHeight="1">
      <c r="A305" s="1145"/>
      <c r="K305" s="1058"/>
      <c r="W305" s="248"/>
    </row>
    <row r="306" ht="15.75" customHeight="1">
      <c r="A306" s="1145"/>
      <c r="K306" s="1058"/>
      <c r="W306" s="248"/>
    </row>
    <row r="307" ht="15.75" customHeight="1">
      <c r="A307" s="1145"/>
      <c r="K307" s="1058"/>
      <c r="W307" s="248"/>
    </row>
    <row r="308" ht="15.75" customHeight="1">
      <c r="A308" s="1145"/>
      <c r="K308" s="1058"/>
      <c r="W308" s="248"/>
    </row>
    <row r="309" ht="15.75" customHeight="1">
      <c r="A309" s="1145"/>
      <c r="K309" s="1058"/>
      <c r="W309" s="248"/>
    </row>
    <row r="310" ht="15.75" customHeight="1">
      <c r="A310" s="1145"/>
      <c r="K310" s="1058"/>
      <c r="W310" s="248"/>
    </row>
    <row r="311" ht="15.75" customHeight="1">
      <c r="A311" s="1145"/>
      <c r="K311" s="1058"/>
      <c r="W311" s="248"/>
    </row>
    <row r="312" ht="15.75" customHeight="1">
      <c r="A312" s="1145"/>
      <c r="K312" s="1058"/>
      <c r="W312" s="248"/>
    </row>
    <row r="313" ht="15.75" customHeight="1">
      <c r="A313" s="1145"/>
      <c r="K313" s="1058"/>
      <c r="W313" s="248"/>
    </row>
    <row r="314" ht="15.75" customHeight="1">
      <c r="A314" s="1145"/>
      <c r="K314" s="1058"/>
      <c r="W314" s="248"/>
    </row>
    <row r="315" ht="15.75" customHeight="1">
      <c r="A315" s="1145"/>
      <c r="K315" s="1058"/>
      <c r="W315" s="248"/>
    </row>
    <row r="316" ht="15.75" customHeight="1">
      <c r="A316" s="1145"/>
      <c r="K316" s="1058"/>
      <c r="W316" s="248"/>
    </row>
    <row r="317" ht="15.75" customHeight="1">
      <c r="A317" s="1145"/>
      <c r="K317" s="1058"/>
      <c r="W317" s="248"/>
    </row>
    <row r="318" ht="15.75" customHeight="1">
      <c r="A318" s="1145"/>
      <c r="K318" s="1058"/>
      <c r="W318" s="248"/>
    </row>
    <row r="319" ht="15.75" customHeight="1">
      <c r="A319" s="1145"/>
      <c r="K319" s="1058"/>
      <c r="W319" s="248"/>
    </row>
    <row r="320" ht="15.75" customHeight="1">
      <c r="A320" s="1145"/>
      <c r="K320" s="1058"/>
      <c r="W320" s="248"/>
    </row>
    <row r="321" ht="15.75" customHeight="1">
      <c r="A321" s="1145"/>
      <c r="K321" s="1058"/>
      <c r="W321" s="248"/>
    </row>
    <row r="322" ht="15.75" customHeight="1">
      <c r="A322" s="1145"/>
      <c r="K322" s="1058"/>
      <c r="W322" s="248"/>
    </row>
    <row r="323" ht="15.75" customHeight="1">
      <c r="A323" s="1145"/>
      <c r="K323" s="1058"/>
      <c r="W323" s="248"/>
    </row>
    <row r="324" ht="15.75" customHeight="1">
      <c r="A324" s="1145"/>
      <c r="K324" s="1058"/>
      <c r="W324" s="248"/>
    </row>
    <row r="325" ht="15.75" customHeight="1">
      <c r="A325" s="1145"/>
      <c r="K325" s="1058"/>
      <c r="W325" s="248"/>
    </row>
    <row r="326" ht="15.75" customHeight="1">
      <c r="A326" s="1145"/>
      <c r="K326" s="1058"/>
      <c r="W326" s="248"/>
    </row>
    <row r="327" ht="15.75" customHeight="1">
      <c r="A327" s="1145"/>
      <c r="K327" s="1058"/>
      <c r="W327" s="248"/>
    </row>
    <row r="328" ht="15.75" customHeight="1">
      <c r="A328" s="1145"/>
      <c r="K328" s="1058"/>
      <c r="W328" s="248"/>
    </row>
    <row r="329" ht="15.75" customHeight="1">
      <c r="A329" s="1145"/>
      <c r="K329" s="1058"/>
      <c r="W329" s="248"/>
    </row>
    <row r="330" ht="15.75" customHeight="1">
      <c r="A330" s="1145"/>
      <c r="K330" s="1058"/>
      <c r="W330" s="248"/>
    </row>
    <row r="331" ht="15.75" customHeight="1">
      <c r="A331" s="1145"/>
      <c r="K331" s="1058"/>
      <c r="W331" s="248"/>
    </row>
    <row r="332" ht="15.75" customHeight="1">
      <c r="A332" s="1145"/>
      <c r="K332" s="1058"/>
      <c r="W332" s="248"/>
    </row>
    <row r="333" ht="15.75" customHeight="1">
      <c r="A333" s="1145"/>
      <c r="K333" s="1058"/>
      <c r="W333" s="248"/>
    </row>
    <row r="334" ht="15.75" customHeight="1">
      <c r="A334" s="1145"/>
      <c r="K334" s="1058"/>
      <c r="W334" s="248"/>
    </row>
    <row r="335" ht="15.75" customHeight="1">
      <c r="A335" s="1145"/>
      <c r="K335" s="1058"/>
      <c r="W335" s="248"/>
    </row>
    <row r="336" ht="15.75" customHeight="1">
      <c r="A336" s="1145"/>
      <c r="K336" s="1058"/>
      <c r="W336" s="248"/>
    </row>
    <row r="337" ht="15.75" customHeight="1">
      <c r="A337" s="1145"/>
      <c r="K337" s="1058"/>
      <c r="W337" s="248"/>
    </row>
    <row r="338" ht="15.75" customHeight="1">
      <c r="A338" s="1145"/>
      <c r="K338" s="1058"/>
      <c r="W338" s="248"/>
    </row>
    <row r="339" ht="15.75" customHeight="1">
      <c r="A339" s="1145"/>
      <c r="K339" s="1058"/>
      <c r="W339" s="248"/>
    </row>
    <row r="340" ht="15.75" customHeight="1">
      <c r="A340" s="1145"/>
      <c r="K340" s="1058"/>
      <c r="W340" s="248"/>
    </row>
    <row r="341" ht="15.75" customHeight="1">
      <c r="A341" s="1145"/>
      <c r="K341" s="1058"/>
      <c r="W341" s="248"/>
    </row>
    <row r="342" ht="15.75" customHeight="1">
      <c r="A342" s="1145"/>
      <c r="K342" s="1058"/>
      <c r="W342" s="248"/>
    </row>
    <row r="343" ht="15.75" customHeight="1">
      <c r="A343" s="1145"/>
      <c r="K343" s="1058"/>
      <c r="W343" s="248"/>
    </row>
    <row r="344" ht="15.75" customHeight="1">
      <c r="A344" s="1145"/>
      <c r="K344" s="1058"/>
      <c r="W344" s="248"/>
    </row>
    <row r="345" ht="15.75" customHeight="1">
      <c r="A345" s="1145"/>
      <c r="K345" s="1058"/>
      <c r="W345" s="248"/>
    </row>
    <row r="346" ht="15.75" customHeight="1">
      <c r="A346" s="1145"/>
      <c r="K346" s="1058"/>
      <c r="W346" s="248"/>
    </row>
    <row r="347" ht="15.75" customHeight="1">
      <c r="A347" s="1145"/>
      <c r="K347" s="1058"/>
      <c r="W347" s="248"/>
    </row>
    <row r="348" ht="15.75" customHeight="1">
      <c r="A348" s="1145"/>
      <c r="K348" s="1058"/>
      <c r="W348" s="248"/>
    </row>
    <row r="349" ht="15.75" customHeight="1">
      <c r="A349" s="1145"/>
      <c r="K349" s="1058"/>
      <c r="W349" s="248"/>
    </row>
    <row r="350" ht="15.75" customHeight="1">
      <c r="A350" s="1145"/>
      <c r="K350" s="1058"/>
      <c r="W350" s="248"/>
    </row>
    <row r="351" ht="15.75" customHeight="1">
      <c r="A351" s="1145"/>
      <c r="K351" s="1058"/>
      <c r="W351" s="248"/>
    </row>
    <row r="352" ht="15.75" customHeight="1">
      <c r="A352" s="1145"/>
      <c r="K352" s="1058"/>
      <c r="W352" s="248"/>
    </row>
    <row r="353" ht="15.75" customHeight="1">
      <c r="A353" s="1145"/>
      <c r="K353" s="1058"/>
      <c r="W353" s="248"/>
    </row>
    <row r="354" ht="15.75" customHeight="1">
      <c r="A354" s="1145"/>
      <c r="K354" s="1058"/>
      <c r="W354" s="248"/>
    </row>
    <row r="355" ht="15.75" customHeight="1">
      <c r="A355" s="1145"/>
      <c r="K355" s="1058"/>
      <c r="W355" s="248"/>
    </row>
    <row r="356" ht="15.75" customHeight="1">
      <c r="A356" s="1145"/>
      <c r="K356" s="1058"/>
      <c r="W356" s="248"/>
    </row>
    <row r="357" ht="15.75" customHeight="1">
      <c r="A357" s="1145"/>
      <c r="K357" s="1058"/>
      <c r="W357" s="248"/>
    </row>
    <row r="358" ht="15.75" customHeight="1">
      <c r="A358" s="1145"/>
      <c r="K358" s="1058"/>
      <c r="W358" s="248"/>
    </row>
    <row r="359" ht="15.75" customHeight="1">
      <c r="A359" s="1145"/>
      <c r="K359" s="1058"/>
      <c r="W359" s="248"/>
    </row>
    <row r="360" ht="15.75" customHeight="1">
      <c r="A360" s="1145"/>
      <c r="K360" s="1058"/>
      <c r="W360" s="248"/>
    </row>
    <row r="361" ht="15.75" customHeight="1">
      <c r="A361" s="1145"/>
      <c r="K361" s="1058"/>
      <c r="W361" s="248"/>
    </row>
    <row r="362" ht="15.75" customHeight="1">
      <c r="A362" s="1145"/>
      <c r="K362" s="1058"/>
      <c r="W362" s="248"/>
    </row>
    <row r="363" ht="15.75" customHeight="1">
      <c r="A363" s="1145"/>
      <c r="K363" s="1058"/>
      <c r="W363" s="248"/>
    </row>
    <row r="364" ht="15.75" customHeight="1">
      <c r="A364" s="1145"/>
      <c r="K364" s="1058"/>
      <c r="W364" s="248"/>
    </row>
    <row r="365" ht="15.75" customHeight="1">
      <c r="A365" s="1145"/>
      <c r="K365" s="1058"/>
      <c r="W365" s="248"/>
    </row>
    <row r="366" ht="15.75" customHeight="1">
      <c r="A366" s="1145"/>
      <c r="K366" s="1058"/>
      <c r="W366" s="248"/>
    </row>
    <row r="367" ht="15.75" customHeight="1">
      <c r="A367" s="1145"/>
      <c r="K367" s="1058"/>
      <c r="W367" s="248"/>
    </row>
    <row r="368" ht="15.75" customHeight="1">
      <c r="A368" s="1145"/>
      <c r="K368" s="1058"/>
      <c r="W368" s="248"/>
    </row>
    <row r="369" ht="15.75" customHeight="1">
      <c r="A369" s="1145"/>
      <c r="K369" s="1058"/>
      <c r="W369" s="248"/>
    </row>
    <row r="370" ht="15.75" customHeight="1">
      <c r="A370" s="1145"/>
      <c r="K370" s="1058"/>
      <c r="W370" s="248"/>
    </row>
    <row r="371" ht="15.75" customHeight="1">
      <c r="A371" s="1145"/>
      <c r="K371" s="1058"/>
      <c r="W371" s="248"/>
    </row>
    <row r="372" ht="15.75" customHeight="1">
      <c r="A372" s="1145"/>
      <c r="K372" s="1058"/>
      <c r="W372" s="248"/>
    </row>
    <row r="373" ht="15.75" customHeight="1">
      <c r="A373" s="1145"/>
      <c r="K373" s="1058"/>
      <c r="W373" s="248"/>
    </row>
    <row r="374" ht="15.75" customHeight="1">
      <c r="A374" s="1145"/>
      <c r="K374" s="1058"/>
      <c r="W374" s="248"/>
    </row>
    <row r="375" ht="15.75" customHeight="1">
      <c r="A375" s="1145"/>
      <c r="K375" s="1058"/>
      <c r="W375" s="248"/>
    </row>
    <row r="376" ht="15.75" customHeight="1">
      <c r="A376" s="1145"/>
      <c r="K376" s="1058"/>
      <c r="W376" s="248"/>
    </row>
    <row r="377" ht="15.75" customHeight="1">
      <c r="A377" s="1145"/>
      <c r="K377" s="1058"/>
      <c r="W377" s="248"/>
    </row>
    <row r="378" ht="15.75" customHeight="1">
      <c r="A378" s="1145"/>
      <c r="K378" s="1058"/>
      <c r="W378" s="248"/>
    </row>
    <row r="379" ht="15.75" customHeight="1">
      <c r="A379" s="1145"/>
      <c r="K379" s="1058"/>
      <c r="W379" s="248"/>
    </row>
    <row r="380" ht="15.75" customHeight="1">
      <c r="A380" s="1145"/>
      <c r="K380" s="1058"/>
      <c r="W380" s="248"/>
    </row>
    <row r="381" ht="15.75" customHeight="1">
      <c r="A381" s="1145"/>
      <c r="K381" s="1058"/>
      <c r="W381" s="248"/>
    </row>
    <row r="382" ht="15.75" customHeight="1">
      <c r="A382" s="1145"/>
      <c r="K382" s="1058"/>
      <c r="W382" s="248"/>
    </row>
    <row r="383" ht="15.75" customHeight="1">
      <c r="A383" s="1145"/>
      <c r="K383" s="1058"/>
      <c r="W383" s="248"/>
    </row>
    <row r="384" ht="15.75" customHeight="1">
      <c r="A384" s="1145"/>
      <c r="K384" s="1058"/>
      <c r="W384" s="248"/>
    </row>
    <row r="385" ht="15.75" customHeight="1">
      <c r="A385" s="1145"/>
      <c r="K385" s="1058"/>
      <c r="W385" s="248"/>
    </row>
    <row r="386" ht="15.75" customHeight="1">
      <c r="A386" s="1145"/>
      <c r="K386" s="1058"/>
      <c r="W386" s="248"/>
    </row>
    <row r="387" ht="15.75" customHeight="1">
      <c r="A387" s="1145"/>
      <c r="K387" s="1058"/>
      <c r="W387" s="248"/>
    </row>
    <row r="388" ht="15.75" customHeight="1">
      <c r="A388" s="1145"/>
      <c r="K388" s="1058"/>
      <c r="W388" s="248"/>
    </row>
    <row r="389" ht="15.75" customHeight="1">
      <c r="A389" s="1145"/>
      <c r="K389" s="1058"/>
      <c r="W389" s="248"/>
    </row>
    <row r="390" ht="15.75" customHeight="1">
      <c r="A390" s="1145"/>
      <c r="K390" s="1058"/>
      <c r="W390" s="248"/>
    </row>
    <row r="391" ht="15.75" customHeight="1">
      <c r="A391" s="1145"/>
      <c r="K391" s="1058"/>
      <c r="W391" s="248"/>
    </row>
    <row r="392" ht="15.75" customHeight="1">
      <c r="A392" s="1145"/>
      <c r="K392" s="1058"/>
      <c r="W392" s="248"/>
    </row>
    <row r="393" ht="15.75" customHeight="1">
      <c r="A393" s="1145"/>
      <c r="K393" s="1058"/>
      <c r="W393" s="248"/>
    </row>
    <row r="394" ht="15.75" customHeight="1">
      <c r="A394" s="1145"/>
      <c r="K394" s="1058"/>
      <c r="W394" s="248"/>
    </row>
    <row r="395" ht="15.75" customHeight="1">
      <c r="A395" s="1145"/>
      <c r="K395" s="1058"/>
      <c r="W395" s="248"/>
    </row>
    <row r="396" ht="15.75" customHeight="1">
      <c r="A396" s="1145"/>
      <c r="K396" s="1058"/>
      <c r="W396" s="248"/>
    </row>
    <row r="397" ht="15.75" customHeight="1">
      <c r="A397" s="1145"/>
      <c r="K397" s="1058"/>
      <c r="W397" s="248"/>
    </row>
    <row r="398" ht="15.75" customHeight="1">
      <c r="A398" s="1145"/>
      <c r="K398" s="1058"/>
      <c r="W398" s="248"/>
    </row>
    <row r="399" ht="15.75" customHeight="1">
      <c r="A399" s="1145"/>
      <c r="K399" s="1058"/>
      <c r="W399" s="248"/>
    </row>
    <row r="400" ht="15.75" customHeight="1">
      <c r="A400" s="1145"/>
      <c r="K400" s="1058"/>
      <c r="W400" s="248"/>
    </row>
    <row r="401" ht="15.75" customHeight="1">
      <c r="A401" s="1145"/>
      <c r="K401" s="1058"/>
      <c r="W401" s="248"/>
    </row>
    <row r="402" ht="15.75" customHeight="1">
      <c r="A402" s="1145"/>
      <c r="K402" s="1058"/>
      <c r="W402" s="248"/>
    </row>
    <row r="403" ht="15.75" customHeight="1">
      <c r="A403" s="1145"/>
      <c r="K403" s="1058"/>
      <c r="W403" s="248"/>
    </row>
    <row r="404" ht="15.75" customHeight="1">
      <c r="A404" s="1145"/>
      <c r="K404" s="1058"/>
      <c r="W404" s="248"/>
    </row>
    <row r="405" ht="15.75" customHeight="1">
      <c r="A405" s="1145"/>
      <c r="K405" s="1058"/>
      <c r="W405" s="248"/>
    </row>
    <row r="406" ht="15.75" customHeight="1">
      <c r="A406" s="1145"/>
      <c r="K406" s="1058"/>
      <c r="W406" s="248"/>
    </row>
    <row r="407" ht="15.75" customHeight="1">
      <c r="A407" s="1145"/>
      <c r="K407" s="1058"/>
      <c r="W407" s="248"/>
    </row>
    <row r="408" ht="15.75" customHeight="1">
      <c r="A408" s="1145"/>
      <c r="K408" s="1058"/>
      <c r="W408" s="248"/>
    </row>
    <row r="409" ht="15.75" customHeight="1">
      <c r="A409" s="1145"/>
      <c r="K409" s="1058"/>
      <c r="W409" s="248"/>
    </row>
    <row r="410" ht="15.75" customHeight="1">
      <c r="A410" s="1145"/>
      <c r="K410" s="1058"/>
      <c r="W410" s="248"/>
    </row>
    <row r="411" ht="15.75" customHeight="1">
      <c r="A411" s="1145"/>
      <c r="K411" s="1058"/>
      <c r="W411" s="248"/>
    </row>
    <row r="412" ht="15.75" customHeight="1">
      <c r="A412" s="1145"/>
      <c r="K412" s="1058"/>
      <c r="W412" s="248"/>
    </row>
    <row r="413" ht="15.75" customHeight="1">
      <c r="A413" s="1145"/>
      <c r="K413" s="1058"/>
      <c r="W413" s="248"/>
    </row>
    <row r="414" ht="15.75" customHeight="1">
      <c r="A414" s="1145"/>
      <c r="K414" s="1058"/>
      <c r="W414" s="248"/>
    </row>
    <row r="415" ht="15.75" customHeight="1">
      <c r="A415" s="1145"/>
      <c r="K415" s="1058"/>
      <c r="W415" s="248"/>
    </row>
    <row r="416" ht="15.75" customHeight="1">
      <c r="A416" s="1145"/>
      <c r="K416" s="1058"/>
      <c r="W416" s="248"/>
    </row>
    <row r="417" ht="15.75" customHeight="1">
      <c r="A417" s="1145"/>
      <c r="K417" s="1058"/>
      <c r="W417" s="248"/>
    </row>
    <row r="418" ht="15.75" customHeight="1">
      <c r="A418" s="1145"/>
      <c r="K418" s="1058"/>
      <c r="W418" s="248"/>
    </row>
    <row r="419" ht="15.75" customHeight="1">
      <c r="A419" s="1145"/>
      <c r="K419" s="1058"/>
      <c r="W419" s="248"/>
    </row>
    <row r="420" ht="15.75" customHeight="1">
      <c r="A420" s="1145"/>
      <c r="K420" s="1058"/>
      <c r="W420" s="248"/>
    </row>
    <row r="421" ht="15.75" customHeight="1">
      <c r="A421" s="1145"/>
      <c r="K421" s="1058"/>
      <c r="W421" s="248"/>
    </row>
    <row r="422" ht="15.75" customHeight="1">
      <c r="A422" s="1145"/>
      <c r="K422" s="1058"/>
      <c r="W422" s="248"/>
    </row>
    <row r="423" ht="15.75" customHeight="1">
      <c r="A423" s="1145"/>
      <c r="K423" s="1058"/>
      <c r="W423" s="248"/>
    </row>
    <row r="424" ht="15.75" customHeight="1">
      <c r="A424" s="1145"/>
      <c r="K424" s="1058"/>
      <c r="W424" s="248"/>
    </row>
    <row r="425" ht="15.75" customHeight="1">
      <c r="A425" s="1145"/>
      <c r="K425" s="1058"/>
      <c r="W425" s="248"/>
    </row>
    <row r="426" ht="15.75" customHeight="1">
      <c r="A426" s="1145"/>
      <c r="K426" s="1058"/>
      <c r="W426" s="248"/>
    </row>
    <row r="427" ht="15.75" customHeight="1">
      <c r="A427" s="1145"/>
      <c r="K427" s="1058"/>
      <c r="W427" s="248"/>
    </row>
    <row r="428" ht="15.75" customHeight="1">
      <c r="A428" s="1145"/>
      <c r="K428" s="1058"/>
      <c r="W428" s="248"/>
    </row>
    <row r="429" ht="15.75" customHeight="1">
      <c r="A429" s="1145"/>
      <c r="K429" s="1058"/>
      <c r="W429" s="248"/>
    </row>
    <row r="430" ht="15.75" customHeight="1">
      <c r="A430" s="1145"/>
      <c r="K430" s="1058"/>
      <c r="W430" s="248"/>
    </row>
    <row r="431" ht="15.75" customHeight="1">
      <c r="A431" s="1145"/>
      <c r="K431" s="1058"/>
      <c r="W431" s="248"/>
    </row>
    <row r="432" ht="15.75" customHeight="1">
      <c r="A432" s="1145"/>
      <c r="K432" s="1058"/>
      <c r="W432" s="248"/>
    </row>
    <row r="433" ht="15.75" customHeight="1">
      <c r="A433" s="1145"/>
      <c r="K433" s="1058"/>
      <c r="W433" s="248"/>
    </row>
    <row r="434" ht="15.75" customHeight="1">
      <c r="A434" s="1145"/>
      <c r="K434" s="1058"/>
      <c r="W434" s="248"/>
    </row>
    <row r="435" ht="15.75" customHeight="1">
      <c r="A435" s="1145"/>
      <c r="K435" s="1058"/>
      <c r="W435" s="248"/>
    </row>
    <row r="436" ht="15.75" customHeight="1">
      <c r="A436" s="1145"/>
      <c r="K436" s="1058"/>
      <c r="W436" s="248"/>
    </row>
    <row r="437" ht="15.75" customHeight="1">
      <c r="A437" s="1145"/>
      <c r="K437" s="1058"/>
      <c r="W437" s="248"/>
    </row>
    <row r="438" ht="15.75" customHeight="1">
      <c r="A438" s="1145"/>
      <c r="K438" s="1058"/>
      <c r="W438" s="248"/>
    </row>
    <row r="439" ht="15.75" customHeight="1">
      <c r="A439" s="1145"/>
      <c r="K439" s="1058"/>
      <c r="W439" s="248"/>
    </row>
    <row r="440" ht="15.75" customHeight="1">
      <c r="A440" s="1145"/>
      <c r="K440" s="1058"/>
      <c r="W440" s="248"/>
    </row>
    <row r="441" ht="15.75" customHeight="1">
      <c r="A441" s="1145"/>
      <c r="K441" s="1058"/>
      <c r="W441" s="248"/>
    </row>
    <row r="442" ht="15.75" customHeight="1">
      <c r="A442" s="1145"/>
      <c r="K442" s="1058"/>
      <c r="W442" s="248"/>
    </row>
    <row r="443" ht="15.75" customHeight="1">
      <c r="A443" s="1145"/>
      <c r="K443" s="1058"/>
      <c r="W443" s="248"/>
    </row>
    <row r="444" ht="15.75" customHeight="1">
      <c r="A444" s="1145"/>
      <c r="K444" s="1058"/>
      <c r="W444" s="248"/>
    </row>
    <row r="445" ht="15.75" customHeight="1">
      <c r="A445" s="1145"/>
      <c r="K445" s="1058"/>
      <c r="W445" s="248"/>
    </row>
    <row r="446" ht="15.75" customHeight="1">
      <c r="A446" s="1145"/>
      <c r="K446" s="1058"/>
      <c r="W446" s="248"/>
    </row>
    <row r="447" ht="15.75" customHeight="1">
      <c r="A447" s="1145"/>
      <c r="K447" s="1058"/>
      <c r="W447" s="248"/>
    </row>
    <row r="448" ht="15.75" customHeight="1">
      <c r="A448" s="1145"/>
      <c r="K448" s="1058"/>
      <c r="W448" s="248"/>
    </row>
    <row r="449" ht="15.75" customHeight="1">
      <c r="A449" s="1145"/>
      <c r="K449" s="1058"/>
      <c r="W449" s="248"/>
    </row>
    <row r="450" ht="15.75" customHeight="1">
      <c r="A450" s="1145"/>
      <c r="K450" s="1058"/>
      <c r="W450" s="248"/>
    </row>
    <row r="451" ht="15.75" customHeight="1">
      <c r="A451" s="1145"/>
      <c r="K451" s="1058"/>
      <c r="W451" s="248"/>
    </row>
    <row r="452" ht="15.75" customHeight="1">
      <c r="A452" s="1145"/>
      <c r="K452" s="1058"/>
      <c r="W452" s="248"/>
    </row>
    <row r="453" ht="15.75" customHeight="1">
      <c r="A453" s="1145"/>
      <c r="K453" s="1058"/>
      <c r="W453" s="248"/>
    </row>
    <row r="454" ht="15.75" customHeight="1">
      <c r="A454" s="1145"/>
      <c r="K454" s="1058"/>
      <c r="W454" s="248"/>
    </row>
    <row r="455" ht="15.75" customHeight="1">
      <c r="A455" s="1145"/>
      <c r="K455" s="1058"/>
      <c r="W455" s="248"/>
    </row>
    <row r="456" ht="15.75" customHeight="1">
      <c r="A456" s="1145"/>
      <c r="K456" s="1058"/>
      <c r="W456" s="248"/>
    </row>
    <row r="457" ht="15.75" customHeight="1">
      <c r="A457" s="1145"/>
      <c r="K457" s="1058"/>
      <c r="W457" s="248"/>
    </row>
    <row r="458" ht="15.75" customHeight="1">
      <c r="A458" s="1145"/>
      <c r="K458" s="1058"/>
      <c r="W458" s="248"/>
    </row>
    <row r="459" ht="15.75" customHeight="1">
      <c r="A459" s="1145"/>
      <c r="K459" s="1058"/>
      <c r="W459" s="248"/>
    </row>
    <row r="460" ht="15.75" customHeight="1">
      <c r="A460" s="1145"/>
      <c r="K460" s="1058"/>
      <c r="W460" s="248"/>
    </row>
    <row r="461" ht="15.75" customHeight="1">
      <c r="A461" s="1145"/>
      <c r="K461" s="1058"/>
      <c r="W461" s="248"/>
    </row>
    <row r="462" ht="15.75" customHeight="1">
      <c r="A462" s="1145"/>
      <c r="K462" s="1058"/>
      <c r="W462" s="248"/>
    </row>
    <row r="463" ht="15.75" customHeight="1">
      <c r="A463" s="1145"/>
      <c r="K463" s="1058"/>
      <c r="W463" s="248"/>
    </row>
    <row r="464" ht="15.75" customHeight="1">
      <c r="A464" s="1145"/>
      <c r="K464" s="1058"/>
      <c r="W464" s="248"/>
    </row>
    <row r="465" ht="15.75" customHeight="1">
      <c r="A465" s="1145"/>
      <c r="K465" s="1058"/>
      <c r="W465" s="248"/>
    </row>
    <row r="466" ht="15.75" customHeight="1">
      <c r="A466" s="1145"/>
      <c r="K466" s="1058"/>
      <c r="W466" s="248"/>
    </row>
    <row r="467" ht="15.75" customHeight="1">
      <c r="A467" s="1145"/>
      <c r="K467" s="1058"/>
      <c r="W467" s="248"/>
    </row>
    <row r="468" ht="15.75" customHeight="1">
      <c r="A468" s="1145"/>
      <c r="K468" s="1058"/>
      <c r="W468" s="248"/>
    </row>
    <row r="469" ht="15.75" customHeight="1">
      <c r="A469" s="1145"/>
      <c r="K469" s="1058"/>
      <c r="W469" s="248"/>
    </row>
    <row r="470" ht="15.75" customHeight="1">
      <c r="A470" s="1145"/>
      <c r="K470" s="1058"/>
      <c r="W470" s="248"/>
    </row>
    <row r="471" ht="15.75" customHeight="1">
      <c r="A471" s="1145"/>
      <c r="K471" s="1058"/>
      <c r="W471" s="248"/>
    </row>
    <row r="472" ht="15.75" customHeight="1">
      <c r="A472" s="1145"/>
      <c r="K472" s="1058"/>
      <c r="W472" s="248"/>
    </row>
    <row r="473" ht="15.75" customHeight="1">
      <c r="A473" s="1145"/>
      <c r="K473" s="1058"/>
      <c r="W473" s="248"/>
    </row>
    <row r="474" ht="15.75" customHeight="1">
      <c r="A474" s="1145"/>
      <c r="K474" s="1058"/>
      <c r="W474" s="248"/>
    </row>
    <row r="475" ht="15.75" customHeight="1">
      <c r="A475" s="1145"/>
      <c r="K475" s="1058"/>
      <c r="W475" s="248"/>
    </row>
    <row r="476" ht="15.75" customHeight="1">
      <c r="A476" s="1145"/>
      <c r="K476" s="1058"/>
      <c r="W476" s="248"/>
    </row>
    <row r="477" ht="15.75" customHeight="1">
      <c r="A477" s="1145"/>
      <c r="K477" s="1058"/>
      <c r="W477" s="248"/>
    </row>
    <row r="478" ht="15.75" customHeight="1">
      <c r="A478" s="1145"/>
      <c r="K478" s="1058"/>
      <c r="W478" s="248"/>
    </row>
    <row r="479" ht="15.75" customHeight="1">
      <c r="A479" s="1145"/>
      <c r="K479" s="1058"/>
      <c r="W479" s="248"/>
    </row>
    <row r="480" ht="15.75" customHeight="1">
      <c r="A480" s="1145"/>
      <c r="K480" s="1058"/>
      <c r="W480" s="248"/>
    </row>
    <row r="481" ht="15.75" customHeight="1">
      <c r="A481" s="1145"/>
      <c r="K481" s="1058"/>
      <c r="W481" s="248"/>
    </row>
    <row r="482" ht="15.75" customHeight="1">
      <c r="A482" s="1145"/>
      <c r="K482" s="1058"/>
      <c r="W482" s="248"/>
    </row>
    <row r="483" ht="15.75" customHeight="1">
      <c r="A483" s="1145"/>
      <c r="K483" s="1058"/>
      <c r="W483" s="248"/>
    </row>
    <row r="484" ht="15.75" customHeight="1">
      <c r="A484" s="1145"/>
      <c r="K484" s="1058"/>
      <c r="W484" s="248"/>
    </row>
    <row r="485" ht="15.75" customHeight="1">
      <c r="A485" s="1145"/>
      <c r="K485" s="1058"/>
      <c r="W485" s="248"/>
    </row>
    <row r="486" ht="15.75" customHeight="1">
      <c r="A486" s="1145"/>
      <c r="K486" s="1058"/>
      <c r="W486" s="248"/>
    </row>
    <row r="487" ht="15.75" customHeight="1">
      <c r="A487" s="1145"/>
      <c r="K487" s="1058"/>
      <c r="W487" s="248"/>
    </row>
    <row r="488" ht="15.75" customHeight="1">
      <c r="A488" s="1145"/>
      <c r="K488" s="1058"/>
      <c r="W488" s="248"/>
    </row>
    <row r="489" ht="15.75" customHeight="1">
      <c r="A489" s="1145"/>
      <c r="K489" s="1058"/>
      <c r="W489" s="248"/>
    </row>
    <row r="490" ht="15.75" customHeight="1">
      <c r="A490" s="1145"/>
      <c r="K490" s="1058"/>
      <c r="W490" s="248"/>
    </row>
    <row r="491" ht="15.75" customHeight="1">
      <c r="A491" s="1145"/>
      <c r="K491" s="1058"/>
      <c r="W491" s="248"/>
    </row>
    <row r="492" ht="15.75" customHeight="1">
      <c r="A492" s="1145"/>
      <c r="K492" s="1058"/>
      <c r="W492" s="248"/>
    </row>
    <row r="493" ht="15.75" customHeight="1">
      <c r="A493" s="1145"/>
      <c r="K493" s="1058"/>
      <c r="W493" s="248"/>
    </row>
    <row r="494" ht="15.75" customHeight="1">
      <c r="A494" s="1145"/>
      <c r="K494" s="1058"/>
      <c r="W494" s="248"/>
    </row>
    <row r="495" ht="15.75" customHeight="1">
      <c r="A495" s="1145"/>
      <c r="K495" s="1058"/>
      <c r="W495" s="248"/>
    </row>
    <row r="496" ht="15.75" customHeight="1">
      <c r="A496" s="1145"/>
      <c r="K496" s="1058"/>
      <c r="W496" s="248"/>
    </row>
    <row r="497" ht="15.75" customHeight="1">
      <c r="A497" s="1145"/>
      <c r="K497" s="1058"/>
      <c r="W497" s="248"/>
    </row>
    <row r="498" ht="15.75" customHeight="1">
      <c r="A498" s="1145"/>
      <c r="K498" s="1058"/>
      <c r="W498" s="248"/>
    </row>
    <row r="499" ht="15.75" customHeight="1">
      <c r="A499" s="1145"/>
      <c r="K499" s="1058"/>
      <c r="W499" s="248"/>
    </row>
    <row r="500" ht="15.75" customHeight="1">
      <c r="A500" s="1145"/>
      <c r="K500" s="1058"/>
      <c r="W500" s="248"/>
    </row>
    <row r="501" ht="15.75" customHeight="1">
      <c r="A501" s="1145"/>
      <c r="K501" s="1058"/>
      <c r="W501" s="248"/>
    </row>
    <row r="502" ht="15.75" customHeight="1">
      <c r="A502" s="1145"/>
      <c r="K502" s="1058"/>
      <c r="W502" s="248"/>
    </row>
    <row r="503" ht="15.75" customHeight="1">
      <c r="A503" s="1145"/>
      <c r="K503" s="1058"/>
      <c r="W503" s="248"/>
    </row>
    <row r="504" ht="15.75" customHeight="1">
      <c r="A504" s="1145"/>
      <c r="K504" s="1058"/>
      <c r="W504" s="248"/>
    </row>
    <row r="505" ht="15.75" customHeight="1">
      <c r="A505" s="1145"/>
      <c r="K505" s="1058"/>
      <c r="W505" s="248"/>
    </row>
    <row r="506" ht="15.75" customHeight="1">
      <c r="A506" s="1145"/>
      <c r="K506" s="1058"/>
      <c r="W506" s="248"/>
    </row>
    <row r="507" ht="15.75" customHeight="1">
      <c r="A507" s="1145"/>
      <c r="K507" s="1058"/>
      <c r="W507" s="248"/>
    </row>
    <row r="508" ht="15.75" customHeight="1">
      <c r="A508" s="1145"/>
      <c r="K508" s="1058"/>
      <c r="W508" s="248"/>
    </row>
    <row r="509" ht="15.75" customHeight="1">
      <c r="A509" s="1145"/>
      <c r="K509" s="1058"/>
      <c r="W509" s="248"/>
    </row>
    <row r="510" ht="15.75" customHeight="1">
      <c r="A510" s="1145"/>
      <c r="K510" s="1058"/>
      <c r="W510" s="248"/>
    </row>
    <row r="511" ht="15.75" customHeight="1">
      <c r="A511" s="1145"/>
      <c r="K511" s="1058"/>
      <c r="W511" s="248"/>
    </row>
    <row r="512" ht="15.75" customHeight="1">
      <c r="A512" s="1145"/>
      <c r="K512" s="1058"/>
      <c r="W512" s="248"/>
    </row>
    <row r="513" ht="15.75" customHeight="1">
      <c r="A513" s="1145"/>
      <c r="K513" s="1058"/>
      <c r="W513" s="248"/>
    </row>
    <row r="514" ht="15.75" customHeight="1">
      <c r="A514" s="1145"/>
      <c r="K514" s="1058"/>
      <c r="W514" s="248"/>
    </row>
    <row r="515" ht="15.75" customHeight="1">
      <c r="A515" s="1145"/>
      <c r="K515" s="1058"/>
      <c r="W515" s="248"/>
    </row>
    <row r="516" ht="15.75" customHeight="1">
      <c r="A516" s="1145"/>
      <c r="K516" s="1058"/>
      <c r="W516" s="248"/>
    </row>
    <row r="517" ht="15.75" customHeight="1">
      <c r="A517" s="1145"/>
      <c r="K517" s="1058"/>
      <c r="W517" s="248"/>
    </row>
    <row r="518" ht="15.75" customHeight="1">
      <c r="A518" s="1145"/>
      <c r="K518" s="1058"/>
      <c r="W518" s="248"/>
    </row>
    <row r="519" ht="15.75" customHeight="1">
      <c r="A519" s="1145"/>
      <c r="K519" s="1058"/>
      <c r="W519" s="248"/>
    </row>
    <row r="520" ht="15.75" customHeight="1">
      <c r="A520" s="1145"/>
      <c r="K520" s="1058"/>
      <c r="W520" s="248"/>
    </row>
    <row r="521" ht="15.75" customHeight="1">
      <c r="A521" s="1145"/>
      <c r="K521" s="1058"/>
      <c r="W521" s="248"/>
    </row>
    <row r="522" ht="15.75" customHeight="1">
      <c r="A522" s="1145"/>
      <c r="K522" s="1058"/>
      <c r="W522" s="248"/>
    </row>
    <row r="523" ht="15.75" customHeight="1">
      <c r="A523" s="1145"/>
      <c r="K523" s="1058"/>
      <c r="W523" s="248"/>
    </row>
    <row r="524" ht="15.75" customHeight="1">
      <c r="A524" s="1145"/>
      <c r="K524" s="1058"/>
      <c r="W524" s="248"/>
    </row>
    <row r="525" ht="15.75" customHeight="1">
      <c r="A525" s="1145"/>
      <c r="K525" s="1058"/>
      <c r="W525" s="248"/>
    </row>
    <row r="526" ht="15.75" customHeight="1">
      <c r="A526" s="1145"/>
      <c r="K526" s="1058"/>
      <c r="W526" s="248"/>
    </row>
    <row r="527" ht="15.75" customHeight="1">
      <c r="A527" s="1145"/>
      <c r="K527" s="1058"/>
      <c r="W527" s="248"/>
    </row>
    <row r="528" ht="15.75" customHeight="1">
      <c r="A528" s="1145"/>
      <c r="K528" s="1058"/>
      <c r="W528" s="248"/>
    </row>
    <row r="529" ht="15.75" customHeight="1">
      <c r="A529" s="1145"/>
      <c r="K529" s="1058"/>
      <c r="W529" s="248"/>
    </row>
    <row r="530" ht="15.75" customHeight="1">
      <c r="A530" s="1145"/>
      <c r="K530" s="1058"/>
      <c r="W530" s="248"/>
    </row>
    <row r="531" ht="15.75" customHeight="1">
      <c r="A531" s="1145"/>
      <c r="K531" s="1058"/>
      <c r="W531" s="248"/>
    </row>
    <row r="532" ht="15.75" customHeight="1">
      <c r="A532" s="1145"/>
      <c r="K532" s="1058"/>
      <c r="W532" s="248"/>
    </row>
    <row r="533" ht="15.75" customHeight="1">
      <c r="A533" s="1145"/>
      <c r="K533" s="1058"/>
      <c r="W533" s="248"/>
    </row>
    <row r="534" ht="15.75" customHeight="1">
      <c r="A534" s="1145"/>
      <c r="K534" s="1058"/>
      <c r="W534" s="248"/>
    </row>
    <row r="535" ht="15.75" customHeight="1">
      <c r="A535" s="1145"/>
      <c r="K535" s="1058"/>
      <c r="W535" s="248"/>
    </row>
    <row r="536" ht="15.75" customHeight="1">
      <c r="A536" s="1145"/>
      <c r="K536" s="1058"/>
      <c r="W536" s="248"/>
    </row>
    <row r="537" ht="15.75" customHeight="1">
      <c r="A537" s="1145"/>
      <c r="K537" s="1058"/>
      <c r="W537" s="248"/>
    </row>
    <row r="538" ht="15.75" customHeight="1">
      <c r="A538" s="1145"/>
      <c r="K538" s="1058"/>
      <c r="W538" s="248"/>
    </row>
    <row r="539" ht="15.75" customHeight="1">
      <c r="A539" s="1145"/>
      <c r="K539" s="1058"/>
      <c r="W539" s="248"/>
    </row>
    <row r="540" ht="15.75" customHeight="1">
      <c r="A540" s="1145"/>
      <c r="K540" s="1058"/>
      <c r="W540" s="248"/>
    </row>
    <row r="541" ht="15.75" customHeight="1">
      <c r="A541" s="1145"/>
      <c r="K541" s="1058"/>
      <c r="W541" s="248"/>
    </row>
    <row r="542" ht="15.75" customHeight="1">
      <c r="A542" s="1145"/>
      <c r="K542" s="1058"/>
      <c r="W542" s="248"/>
    </row>
    <row r="543" ht="15.75" customHeight="1">
      <c r="A543" s="1145"/>
      <c r="K543" s="1058"/>
      <c r="W543" s="248"/>
    </row>
    <row r="544" ht="15.75" customHeight="1">
      <c r="A544" s="1145"/>
      <c r="K544" s="1058"/>
      <c r="W544" s="248"/>
    </row>
    <row r="545" ht="15.75" customHeight="1">
      <c r="A545" s="1145"/>
      <c r="K545" s="1058"/>
      <c r="W545" s="248"/>
    </row>
    <row r="546" ht="15.75" customHeight="1">
      <c r="A546" s="1145"/>
      <c r="K546" s="1058"/>
      <c r="W546" s="248"/>
    </row>
    <row r="547" ht="15.75" customHeight="1">
      <c r="A547" s="1145"/>
      <c r="K547" s="1058"/>
      <c r="W547" s="248"/>
    </row>
    <row r="548" ht="15.75" customHeight="1">
      <c r="A548" s="1145"/>
      <c r="K548" s="1058"/>
      <c r="W548" s="248"/>
    </row>
    <row r="549" ht="15.75" customHeight="1">
      <c r="A549" s="1145"/>
      <c r="K549" s="1058"/>
      <c r="W549" s="248"/>
    </row>
    <row r="550" ht="15.75" customHeight="1">
      <c r="A550" s="1145"/>
      <c r="K550" s="1058"/>
      <c r="W550" s="248"/>
    </row>
    <row r="551" ht="15.75" customHeight="1">
      <c r="A551" s="1145"/>
      <c r="K551" s="1058"/>
      <c r="W551" s="248"/>
    </row>
    <row r="552" ht="15.75" customHeight="1">
      <c r="A552" s="1145"/>
      <c r="K552" s="1058"/>
      <c r="W552" s="248"/>
    </row>
    <row r="553" ht="15.75" customHeight="1">
      <c r="A553" s="1145"/>
      <c r="K553" s="1058"/>
      <c r="W553" s="248"/>
    </row>
    <row r="554" ht="15.75" customHeight="1">
      <c r="A554" s="1145"/>
      <c r="K554" s="1058"/>
      <c r="W554" s="248"/>
    </row>
    <row r="555" ht="15.75" customHeight="1">
      <c r="A555" s="1145"/>
      <c r="K555" s="1058"/>
      <c r="W555" s="248"/>
    </row>
    <row r="556" ht="15.75" customHeight="1">
      <c r="A556" s="1145"/>
      <c r="K556" s="1058"/>
      <c r="W556" s="248"/>
    </row>
    <row r="557" ht="15.75" customHeight="1">
      <c r="A557" s="1145"/>
      <c r="K557" s="1058"/>
      <c r="W557" s="248"/>
    </row>
    <row r="558" ht="15.75" customHeight="1">
      <c r="A558" s="1145"/>
      <c r="K558" s="1058"/>
      <c r="W558" s="248"/>
    </row>
    <row r="559" ht="15.75" customHeight="1">
      <c r="A559" s="1145"/>
      <c r="K559" s="1058"/>
      <c r="W559" s="248"/>
    </row>
    <row r="560" ht="15.75" customHeight="1">
      <c r="A560" s="1145"/>
      <c r="K560" s="1058"/>
      <c r="W560" s="248"/>
    </row>
    <row r="561" ht="15.75" customHeight="1">
      <c r="A561" s="1145"/>
      <c r="K561" s="1058"/>
      <c r="W561" s="248"/>
    </row>
    <row r="562" ht="15.75" customHeight="1">
      <c r="A562" s="1145"/>
      <c r="K562" s="1058"/>
      <c r="W562" s="248"/>
    </row>
    <row r="563" ht="15.75" customHeight="1">
      <c r="A563" s="1145"/>
      <c r="K563" s="1058"/>
      <c r="W563" s="248"/>
    </row>
    <row r="564" ht="15.75" customHeight="1">
      <c r="A564" s="1145"/>
      <c r="K564" s="1058"/>
      <c r="W564" s="248"/>
    </row>
    <row r="565" ht="15.75" customHeight="1">
      <c r="A565" s="1145"/>
      <c r="K565" s="1058"/>
      <c r="W565" s="248"/>
    </row>
    <row r="566" ht="15.75" customHeight="1">
      <c r="A566" s="1145"/>
      <c r="K566" s="1058"/>
      <c r="W566" s="248"/>
    </row>
    <row r="567" ht="15.75" customHeight="1">
      <c r="A567" s="1145"/>
      <c r="K567" s="1058"/>
      <c r="W567" s="248"/>
    </row>
    <row r="568" ht="15.75" customHeight="1">
      <c r="A568" s="1145"/>
      <c r="K568" s="1058"/>
      <c r="W568" s="248"/>
    </row>
    <row r="569" ht="15.75" customHeight="1">
      <c r="A569" s="1145"/>
      <c r="K569" s="1058"/>
      <c r="W569" s="248"/>
    </row>
    <row r="570" ht="15.75" customHeight="1">
      <c r="A570" s="1145"/>
      <c r="K570" s="1058"/>
      <c r="W570" s="248"/>
    </row>
    <row r="571" ht="15.75" customHeight="1">
      <c r="A571" s="1145"/>
      <c r="K571" s="1058"/>
      <c r="W571" s="248"/>
    </row>
    <row r="572" ht="15.75" customHeight="1">
      <c r="A572" s="1145"/>
      <c r="K572" s="1058"/>
      <c r="W572" s="248"/>
    </row>
    <row r="573" ht="15.75" customHeight="1">
      <c r="A573" s="1145"/>
      <c r="K573" s="1058"/>
      <c r="W573" s="248"/>
    </row>
    <row r="574" ht="15.75" customHeight="1">
      <c r="A574" s="1145"/>
      <c r="K574" s="1058"/>
      <c r="W574" s="248"/>
    </row>
    <row r="575" ht="15.75" customHeight="1">
      <c r="A575" s="1145"/>
      <c r="K575" s="1058"/>
      <c r="W575" s="248"/>
    </row>
    <row r="576" ht="15.75" customHeight="1">
      <c r="A576" s="1145"/>
      <c r="K576" s="1058"/>
      <c r="W576" s="248"/>
    </row>
    <row r="577" ht="15.75" customHeight="1">
      <c r="A577" s="1145"/>
      <c r="K577" s="1058"/>
      <c r="W577" s="248"/>
    </row>
    <row r="578" ht="15.75" customHeight="1">
      <c r="A578" s="1145"/>
      <c r="K578" s="1058"/>
      <c r="W578" s="248"/>
    </row>
    <row r="579" ht="15.75" customHeight="1">
      <c r="A579" s="1145"/>
      <c r="K579" s="1058"/>
      <c r="W579" s="248"/>
    </row>
    <row r="580" ht="15.75" customHeight="1">
      <c r="A580" s="1145"/>
      <c r="K580" s="1058"/>
      <c r="W580" s="248"/>
    </row>
    <row r="581" ht="15.75" customHeight="1">
      <c r="A581" s="1145"/>
      <c r="K581" s="1058"/>
      <c r="W581" s="248"/>
    </row>
    <row r="582" ht="15.75" customHeight="1">
      <c r="A582" s="1145"/>
      <c r="K582" s="1058"/>
      <c r="W582" s="248"/>
    </row>
    <row r="583" ht="15.75" customHeight="1">
      <c r="A583" s="1145"/>
      <c r="K583" s="1058"/>
      <c r="W583" s="248"/>
    </row>
    <row r="584" ht="15.75" customHeight="1">
      <c r="A584" s="1145"/>
      <c r="K584" s="1058"/>
      <c r="W584" s="248"/>
    </row>
    <row r="585" ht="15.75" customHeight="1">
      <c r="A585" s="1145"/>
      <c r="K585" s="1058"/>
      <c r="W585" s="248"/>
    </row>
    <row r="586" ht="15.75" customHeight="1">
      <c r="A586" s="1145"/>
      <c r="K586" s="1058"/>
      <c r="W586" s="248"/>
    </row>
    <row r="587" ht="15.75" customHeight="1">
      <c r="A587" s="1145"/>
      <c r="K587" s="1058"/>
      <c r="W587" s="248"/>
    </row>
    <row r="588" ht="15.75" customHeight="1">
      <c r="A588" s="1145"/>
      <c r="K588" s="1058"/>
      <c r="W588" s="248"/>
    </row>
    <row r="589" ht="15.75" customHeight="1">
      <c r="A589" s="1145"/>
      <c r="K589" s="1058"/>
      <c r="W589" s="248"/>
    </row>
    <row r="590" ht="15.75" customHeight="1">
      <c r="A590" s="1145"/>
      <c r="K590" s="1058"/>
      <c r="W590" s="248"/>
    </row>
    <row r="591" ht="15.75" customHeight="1">
      <c r="A591" s="1145"/>
      <c r="K591" s="1058"/>
      <c r="W591" s="248"/>
    </row>
    <row r="592" ht="15.75" customHeight="1">
      <c r="A592" s="1145"/>
      <c r="K592" s="1058"/>
      <c r="W592" s="248"/>
    </row>
    <row r="593" ht="15.75" customHeight="1">
      <c r="A593" s="1145"/>
      <c r="K593" s="1058"/>
      <c r="W593" s="248"/>
    </row>
    <row r="594" ht="15.75" customHeight="1">
      <c r="A594" s="1145"/>
      <c r="K594" s="1058"/>
      <c r="W594" s="248"/>
    </row>
    <row r="595" ht="15.75" customHeight="1">
      <c r="A595" s="1145"/>
      <c r="K595" s="1058"/>
      <c r="W595" s="248"/>
    </row>
    <row r="596" ht="15.75" customHeight="1">
      <c r="A596" s="1145"/>
      <c r="K596" s="1058"/>
      <c r="W596" s="248"/>
    </row>
    <row r="597" ht="15.75" customHeight="1">
      <c r="A597" s="1145"/>
      <c r="K597" s="1058"/>
      <c r="W597" s="248"/>
    </row>
    <row r="598" ht="15.75" customHeight="1">
      <c r="A598" s="1145"/>
      <c r="K598" s="1058"/>
      <c r="W598" s="248"/>
    </row>
    <row r="599" ht="15.75" customHeight="1">
      <c r="A599" s="1145"/>
      <c r="K599" s="1058"/>
      <c r="W599" s="248"/>
    </row>
    <row r="600" ht="15.75" customHeight="1">
      <c r="A600" s="1145"/>
      <c r="K600" s="1058"/>
      <c r="W600" s="248"/>
    </row>
    <row r="601" ht="15.75" customHeight="1">
      <c r="A601" s="1145"/>
      <c r="K601" s="1058"/>
      <c r="W601" s="248"/>
    </row>
    <row r="602" ht="15.75" customHeight="1">
      <c r="A602" s="1145"/>
      <c r="K602" s="1058"/>
      <c r="W602" s="248"/>
    </row>
    <row r="603" ht="15.75" customHeight="1">
      <c r="A603" s="1145"/>
      <c r="K603" s="1058"/>
      <c r="W603" s="248"/>
    </row>
    <row r="604" ht="15.75" customHeight="1">
      <c r="A604" s="1145"/>
      <c r="K604" s="1058"/>
      <c r="W604" s="248"/>
    </row>
    <row r="605" ht="15.75" customHeight="1">
      <c r="A605" s="1145"/>
      <c r="K605" s="1058"/>
      <c r="W605" s="248"/>
    </row>
    <row r="606" ht="15.75" customHeight="1">
      <c r="A606" s="1145"/>
      <c r="K606" s="1058"/>
      <c r="W606" s="248"/>
    </row>
    <row r="607" ht="15.75" customHeight="1">
      <c r="A607" s="1145"/>
      <c r="K607" s="1058"/>
      <c r="W607" s="248"/>
    </row>
    <row r="608" ht="15.75" customHeight="1">
      <c r="A608" s="1145"/>
      <c r="K608" s="1058"/>
      <c r="W608" s="248"/>
    </row>
    <row r="609" ht="15.75" customHeight="1">
      <c r="A609" s="1145"/>
      <c r="K609" s="1058"/>
      <c r="W609" s="248"/>
    </row>
    <row r="610" ht="15.75" customHeight="1">
      <c r="A610" s="1145"/>
      <c r="K610" s="1058"/>
      <c r="W610" s="248"/>
    </row>
    <row r="611" ht="15.75" customHeight="1">
      <c r="A611" s="1145"/>
      <c r="K611" s="1058"/>
      <c r="W611" s="248"/>
    </row>
    <row r="612" ht="15.75" customHeight="1">
      <c r="A612" s="1145"/>
      <c r="K612" s="1058"/>
      <c r="W612" s="248"/>
    </row>
    <row r="613" ht="15.75" customHeight="1">
      <c r="A613" s="1145"/>
      <c r="K613" s="1058"/>
      <c r="W613" s="248"/>
    </row>
    <row r="614" ht="15.75" customHeight="1">
      <c r="A614" s="1145"/>
      <c r="K614" s="1058"/>
      <c r="W614" s="248"/>
    </row>
    <row r="615" ht="15.75" customHeight="1">
      <c r="A615" s="1145"/>
      <c r="K615" s="1058"/>
      <c r="W615" s="248"/>
    </row>
    <row r="616" ht="15.75" customHeight="1">
      <c r="A616" s="1145"/>
      <c r="K616" s="1058"/>
      <c r="W616" s="248"/>
    </row>
    <row r="617" ht="15.75" customHeight="1">
      <c r="A617" s="1145"/>
      <c r="K617" s="1058"/>
      <c r="W617" s="248"/>
    </row>
    <row r="618" ht="15.75" customHeight="1">
      <c r="A618" s="1145"/>
      <c r="K618" s="1058"/>
      <c r="W618" s="248"/>
    </row>
    <row r="619" ht="15.75" customHeight="1">
      <c r="A619" s="1145"/>
      <c r="K619" s="1058"/>
      <c r="W619" s="248"/>
    </row>
    <row r="620" ht="15.75" customHeight="1">
      <c r="A620" s="1145"/>
      <c r="K620" s="1058"/>
      <c r="W620" s="248"/>
    </row>
    <row r="621" ht="15.75" customHeight="1">
      <c r="A621" s="1145"/>
      <c r="K621" s="1058"/>
      <c r="W621" s="248"/>
    </row>
    <row r="622" ht="15.75" customHeight="1">
      <c r="A622" s="1145"/>
      <c r="K622" s="1058"/>
      <c r="W622" s="248"/>
    </row>
    <row r="623" ht="15.75" customHeight="1">
      <c r="A623" s="1145"/>
      <c r="K623" s="1058"/>
      <c r="W623" s="248"/>
    </row>
    <row r="624" ht="15.75" customHeight="1">
      <c r="A624" s="1145"/>
      <c r="K624" s="1058"/>
      <c r="W624" s="248"/>
    </row>
    <row r="625" ht="15.75" customHeight="1">
      <c r="A625" s="1145"/>
      <c r="K625" s="1058"/>
      <c r="W625" s="248"/>
    </row>
    <row r="626" ht="15.75" customHeight="1">
      <c r="A626" s="1145"/>
      <c r="K626" s="1058"/>
      <c r="W626" s="248"/>
    </row>
    <row r="627" ht="15.75" customHeight="1">
      <c r="A627" s="1145"/>
      <c r="K627" s="1058"/>
      <c r="W627" s="248"/>
    </row>
    <row r="628" ht="15.75" customHeight="1">
      <c r="A628" s="1145"/>
      <c r="K628" s="1058"/>
      <c r="W628" s="248"/>
    </row>
    <row r="629" ht="15.75" customHeight="1">
      <c r="A629" s="1145"/>
      <c r="K629" s="1058"/>
      <c r="W629" s="248"/>
    </row>
    <row r="630" ht="15.75" customHeight="1">
      <c r="A630" s="1145"/>
      <c r="K630" s="1058"/>
      <c r="W630" s="248"/>
    </row>
    <row r="631" ht="15.75" customHeight="1">
      <c r="A631" s="1145"/>
      <c r="K631" s="1058"/>
      <c r="W631" s="248"/>
    </row>
    <row r="632" ht="15.75" customHeight="1">
      <c r="A632" s="1145"/>
      <c r="K632" s="1058"/>
      <c r="W632" s="248"/>
    </row>
    <row r="633" ht="15.75" customHeight="1">
      <c r="A633" s="1145"/>
      <c r="K633" s="1058"/>
      <c r="W633" s="248"/>
    </row>
    <row r="634" ht="15.75" customHeight="1">
      <c r="A634" s="1145"/>
      <c r="K634" s="1058"/>
      <c r="W634" s="248"/>
    </row>
    <row r="635" ht="15.75" customHeight="1">
      <c r="A635" s="1145"/>
      <c r="K635" s="1058"/>
      <c r="W635" s="248"/>
    </row>
    <row r="636" ht="15.75" customHeight="1">
      <c r="A636" s="1145"/>
      <c r="K636" s="1058"/>
      <c r="W636" s="248"/>
    </row>
    <row r="637" ht="15.75" customHeight="1">
      <c r="A637" s="1145"/>
      <c r="K637" s="1058"/>
      <c r="W637" s="248"/>
    </row>
    <row r="638" ht="15.75" customHeight="1">
      <c r="A638" s="1145"/>
      <c r="K638" s="1058"/>
      <c r="W638" s="248"/>
    </row>
    <row r="639" ht="15.75" customHeight="1">
      <c r="A639" s="1145"/>
      <c r="K639" s="1058"/>
      <c r="W639" s="248"/>
    </row>
    <row r="640" ht="15.75" customHeight="1">
      <c r="A640" s="1145"/>
      <c r="K640" s="1058"/>
      <c r="W640" s="248"/>
    </row>
    <row r="641" ht="15.75" customHeight="1">
      <c r="A641" s="1145"/>
      <c r="K641" s="1058"/>
      <c r="W641" s="248"/>
    </row>
    <row r="642" ht="15.75" customHeight="1">
      <c r="A642" s="1145"/>
      <c r="K642" s="1058"/>
      <c r="W642" s="248"/>
    </row>
    <row r="643" ht="15.75" customHeight="1">
      <c r="A643" s="1145"/>
      <c r="K643" s="1058"/>
      <c r="W643" s="248"/>
    </row>
    <row r="644" ht="15.75" customHeight="1">
      <c r="A644" s="1145"/>
      <c r="K644" s="1058"/>
      <c r="W644" s="248"/>
    </row>
    <row r="645" ht="15.75" customHeight="1">
      <c r="A645" s="1145"/>
      <c r="K645" s="1058"/>
      <c r="W645" s="248"/>
    </row>
    <row r="646" ht="15.75" customHeight="1">
      <c r="A646" s="1145"/>
      <c r="K646" s="1058"/>
      <c r="W646" s="248"/>
    </row>
    <row r="647" ht="15.75" customHeight="1">
      <c r="A647" s="1145"/>
      <c r="K647" s="1058"/>
      <c r="W647" s="248"/>
    </row>
    <row r="648" ht="15.75" customHeight="1">
      <c r="A648" s="1145"/>
      <c r="K648" s="1058"/>
      <c r="W648" s="248"/>
    </row>
    <row r="649" ht="15.75" customHeight="1">
      <c r="A649" s="1145"/>
      <c r="K649" s="1058"/>
      <c r="W649" s="248"/>
    </row>
    <row r="650" ht="15.75" customHeight="1">
      <c r="A650" s="1145"/>
      <c r="K650" s="1058"/>
      <c r="W650" s="248"/>
    </row>
    <row r="651" ht="15.75" customHeight="1">
      <c r="A651" s="1145"/>
      <c r="K651" s="1058"/>
      <c r="W651" s="248"/>
    </row>
    <row r="652" ht="15.75" customHeight="1">
      <c r="A652" s="1145"/>
      <c r="K652" s="1058"/>
      <c r="W652" s="248"/>
    </row>
    <row r="653" ht="15.75" customHeight="1">
      <c r="A653" s="1145"/>
      <c r="K653" s="1058"/>
      <c r="W653" s="248"/>
    </row>
    <row r="654" ht="15.75" customHeight="1">
      <c r="A654" s="1145"/>
      <c r="K654" s="1058"/>
      <c r="W654" s="248"/>
    </row>
    <row r="655" ht="15.75" customHeight="1">
      <c r="A655" s="1145"/>
      <c r="K655" s="1058"/>
      <c r="W655" s="248"/>
    </row>
    <row r="656" ht="15.75" customHeight="1">
      <c r="A656" s="1145"/>
      <c r="K656" s="1058"/>
      <c r="W656" s="248"/>
    </row>
    <row r="657" ht="15.75" customHeight="1">
      <c r="A657" s="1145"/>
      <c r="K657" s="1058"/>
      <c r="W657" s="248"/>
    </row>
    <row r="658" ht="15.75" customHeight="1">
      <c r="A658" s="1145"/>
      <c r="K658" s="1058"/>
      <c r="W658" s="248"/>
    </row>
    <row r="659" ht="15.75" customHeight="1">
      <c r="A659" s="1145"/>
      <c r="K659" s="1058"/>
      <c r="W659" s="248"/>
    </row>
    <row r="660" ht="15.75" customHeight="1">
      <c r="A660" s="1145"/>
      <c r="K660" s="1058"/>
      <c r="W660" s="248"/>
    </row>
    <row r="661" ht="15.75" customHeight="1">
      <c r="A661" s="1145"/>
      <c r="K661" s="1058"/>
      <c r="W661" s="248"/>
    </row>
    <row r="662" ht="15.75" customHeight="1">
      <c r="A662" s="1145"/>
      <c r="K662" s="1058"/>
      <c r="W662" s="248"/>
    </row>
    <row r="663" ht="15.75" customHeight="1">
      <c r="A663" s="1145"/>
      <c r="K663" s="1058"/>
      <c r="W663" s="248"/>
    </row>
    <row r="664" ht="15.75" customHeight="1">
      <c r="A664" s="1145"/>
      <c r="K664" s="1058"/>
      <c r="W664" s="248"/>
    </row>
    <row r="665" ht="15.75" customHeight="1">
      <c r="A665" s="1145"/>
      <c r="K665" s="1058"/>
      <c r="W665" s="248"/>
    </row>
    <row r="666" ht="15.75" customHeight="1">
      <c r="A666" s="1145"/>
      <c r="K666" s="1058"/>
      <c r="W666" s="248"/>
    </row>
    <row r="667" ht="15.75" customHeight="1">
      <c r="A667" s="1145"/>
      <c r="K667" s="1058"/>
      <c r="W667" s="248"/>
    </row>
    <row r="668" ht="15.75" customHeight="1">
      <c r="A668" s="1145"/>
      <c r="K668" s="1058"/>
      <c r="W668" s="248"/>
    </row>
    <row r="669" ht="15.75" customHeight="1">
      <c r="A669" s="1145"/>
      <c r="K669" s="1058"/>
      <c r="W669" s="248"/>
    </row>
    <row r="670" ht="15.75" customHeight="1">
      <c r="A670" s="1145"/>
      <c r="K670" s="1058"/>
      <c r="W670" s="248"/>
    </row>
    <row r="671" ht="15.75" customHeight="1">
      <c r="A671" s="1145"/>
      <c r="K671" s="1058"/>
      <c r="W671" s="248"/>
    </row>
    <row r="672" ht="15.75" customHeight="1">
      <c r="A672" s="1145"/>
      <c r="K672" s="1058"/>
      <c r="W672" s="248"/>
    </row>
    <row r="673" ht="15.75" customHeight="1">
      <c r="A673" s="1145"/>
      <c r="K673" s="1058"/>
      <c r="W673" s="248"/>
    </row>
    <row r="674" ht="15.75" customHeight="1">
      <c r="A674" s="1145"/>
      <c r="K674" s="1058"/>
      <c r="W674" s="248"/>
    </row>
    <row r="675" ht="15.75" customHeight="1">
      <c r="A675" s="1145"/>
      <c r="K675" s="1058"/>
      <c r="W675" s="248"/>
    </row>
    <row r="676" ht="15.75" customHeight="1">
      <c r="A676" s="1145"/>
      <c r="K676" s="1058"/>
      <c r="W676" s="248"/>
    </row>
    <row r="677" ht="15.75" customHeight="1">
      <c r="A677" s="1145"/>
      <c r="K677" s="1058"/>
      <c r="W677" s="248"/>
    </row>
    <row r="678" ht="15.75" customHeight="1">
      <c r="A678" s="1145"/>
      <c r="K678" s="1058"/>
      <c r="W678" s="248"/>
    </row>
    <row r="679" ht="15.75" customHeight="1">
      <c r="A679" s="1145"/>
      <c r="K679" s="1058"/>
      <c r="W679" s="248"/>
    </row>
    <row r="680" ht="15.75" customHeight="1">
      <c r="A680" s="1145"/>
      <c r="K680" s="1058"/>
      <c r="W680" s="248"/>
    </row>
    <row r="681" ht="15.75" customHeight="1">
      <c r="A681" s="1145"/>
      <c r="K681" s="1058"/>
      <c r="W681" s="248"/>
    </row>
    <row r="682" ht="15.75" customHeight="1">
      <c r="A682" s="1145"/>
      <c r="K682" s="1058"/>
      <c r="W682" s="248"/>
    </row>
    <row r="683" ht="15.75" customHeight="1">
      <c r="A683" s="1145"/>
      <c r="K683" s="1058"/>
      <c r="W683" s="248"/>
    </row>
    <row r="684" ht="15.75" customHeight="1">
      <c r="A684" s="1145"/>
      <c r="K684" s="1058"/>
      <c r="W684" s="248"/>
    </row>
    <row r="685" ht="15.75" customHeight="1">
      <c r="A685" s="1145"/>
      <c r="K685" s="1058"/>
      <c r="W685" s="248"/>
    </row>
    <row r="686" ht="15.75" customHeight="1">
      <c r="A686" s="1145"/>
      <c r="K686" s="1058"/>
      <c r="W686" s="248"/>
    </row>
    <row r="687" ht="15.75" customHeight="1">
      <c r="A687" s="1145"/>
      <c r="K687" s="1058"/>
      <c r="W687" s="248"/>
    </row>
    <row r="688" ht="15.75" customHeight="1">
      <c r="A688" s="1145"/>
      <c r="K688" s="1058"/>
      <c r="W688" s="248"/>
    </row>
    <row r="689" ht="15.75" customHeight="1">
      <c r="A689" s="1145"/>
      <c r="K689" s="1058"/>
      <c r="W689" s="248"/>
    </row>
    <row r="690" ht="15.75" customHeight="1">
      <c r="A690" s="1145"/>
      <c r="K690" s="1058"/>
      <c r="W690" s="248"/>
    </row>
    <row r="691" ht="15.75" customHeight="1">
      <c r="A691" s="1145"/>
      <c r="K691" s="1058"/>
      <c r="W691" s="248"/>
    </row>
    <row r="692" ht="15.75" customHeight="1">
      <c r="A692" s="1145"/>
      <c r="K692" s="1058"/>
      <c r="W692" s="248"/>
    </row>
    <row r="693" ht="15.75" customHeight="1">
      <c r="A693" s="1145"/>
      <c r="K693" s="1058"/>
      <c r="W693" s="248"/>
    </row>
    <row r="694" ht="15.75" customHeight="1">
      <c r="A694" s="1145"/>
      <c r="K694" s="1058"/>
      <c r="W694" s="248"/>
    </row>
    <row r="695" ht="15.75" customHeight="1">
      <c r="A695" s="1145"/>
      <c r="K695" s="1058"/>
      <c r="W695" s="248"/>
    </row>
    <row r="696" ht="15.75" customHeight="1">
      <c r="A696" s="1145"/>
      <c r="K696" s="1058"/>
      <c r="W696" s="248"/>
    </row>
    <row r="697" ht="15.75" customHeight="1">
      <c r="A697" s="1145"/>
      <c r="K697" s="1058"/>
      <c r="W697" s="248"/>
    </row>
    <row r="698" ht="15.75" customHeight="1">
      <c r="A698" s="1145"/>
      <c r="K698" s="1058"/>
      <c r="W698" s="248"/>
    </row>
    <row r="699" ht="15.75" customHeight="1">
      <c r="A699" s="1145"/>
      <c r="K699" s="1058"/>
      <c r="W699" s="248"/>
    </row>
    <row r="700" ht="15.75" customHeight="1">
      <c r="A700" s="1145"/>
      <c r="K700" s="1058"/>
      <c r="W700" s="248"/>
    </row>
    <row r="701" ht="15.75" customHeight="1">
      <c r="A701" s="1145"/>
      <c r="K701" s="1058"/>
      <c r="W701" s="248"/>
    </row>
    <row r="702" ht="15.75" customHeight="1">
      <c r="A702" s="1145"/>
      <c r="K702" s="1058"/>
      <c r="W702" s="248"/>
    </row>
    <row r="703" ht="15.75" customHeight="1">
      <c r="A703" s="1145"/>
      <c r="K703" s="1058"/>
      <c r="W703" s="248"/>
    </row>
    <row r="704" ht="15.75" customHeight="1">
      <c r="A704" s="1145"/>
      <c r="K704" s="1058"/>
      <c r="W704" s="248"/>
    </row>
    <row r="705" ht="15.75" customHeight="1">
      <c r="A705" s="1145"/>
      <c r="K705" s="1058"/>
      <c r="W705" s="248"/>
    </row>
    <row r="706" ht="15.75" customHeight="1">
      <c r="A706" s="1145"/>
      <c r="K706" s="1058"/>
      <c r="W706" s="248"/>
    </row>
    <row r="707" ht="15.75" customHeight="1">
      <c r="A707" s="1145"/>
      <c r="K707" s="1058"/>
      <c r="W707" s="248"/>
    </row>
    <row r="708" ht="15.75" customHeight="1">
      <c r="A708" s="1145"/>
      <c r="K708" s="1058"/>
      <c r="W708" s="248"/>
    </row>
    <row r="709" ht="15.75" customHeight="1">
      <c r="A709" s="1145"/>
      <c r="K709" s="1058"/>
      <c r="W709" s="248"/>
    </row>
    <row r="710" ht="15.75" customHeight="1">
      <c r="A710" s="1145"/>
      <c r="K710" s="1058"/>
      <c r="W710" s="248"/>
    </row>
    <row r="711" ht="15.75" customHeight="1">
      <c r="A711" s="1145"/>
      <c r="K711" s="1058"/>
      <c r="W711" s="248"/>
    </row>
    <row r="712" ht="15.75" customHeight="1">
      <c r="A712" s="1145"/>
      <c r="K712" s="1058"/>
      <c r="W712" s="248"/>
    </row>
    <row r="713" ht="15.75" customHeight="1">
      <c r="A713" s="1145"/>
      <c r="K713" s="1058"/>
      <c r="W713" s="248"/>
    </row>
    <row r="714" ht="15.75" customHeight="1">
      <c r="A714" s="1145"/>
      <c r="K714" s="1058"/>
      <c r="W714" s="248"/>
    </row>
    <row r="715" ht="15.75" customHeight="1">
      <c r="A715" s="1145"/>
      <c r="K715" s="1058"/>
      <c r="W715" s="248"/>
    </row>
    <row r="716" ht="15.75" customHeight="1">
      <c r="A716" s="1145"/>
      <c r="K716" s="1058"/>
      <c r="W716" s="248"/>
    </row>
    <row r="717" ht="15.75" customHeight="1">
      <c r="A717" s="1145"/>
      <c r="K717" s="1058"/>
      <c r="W717" s="248"/>
    </row>
    <row r="718" ht="15.75" customHeight="1">
      <c r="A718" s="1145"/>
      <c r="K718" s="1058"/>
      <c r="W718" s="248"/>
    </row>
    <row r="719" ht="15.75" customHeight="1">
      <c r="A719" s="1145"/>
      <c r="K719" s="1058"/>
      <c r="W719" s="248"/>
    </row>
    <row r="720" ht="15.75" customHeight="1">
      <c r="A720" s="1145"/>
      <c r="K720" s="1058"/>
      <c r="W720" s="248"/>
    </row>
    <row r="721" ht="15.75" customHeight="1">
      <c r="A721" s="1145"/>
      <c r="K721" s="1058"/>
      <c r="W721" s="248"/>
    </row>
    <row r="722" ht="15.75" customHeight="1">
      <c r="A722" s="1145"/>
      <c r="K722" s="1058"/>
      <c r="W722" s="248"/>
    </row>
    <row r="723" ht="15.75" customHeight="1">
      <c r="A723" s="1145"/>
      <c r="K723" s="1058"/>
      <c r="W723" s="248"/>
    </row>
    <row r="724" ht="15.75" customHeight="1">
      <c r="A724" s="1145"/>
      <c r="K724" s="1058"/>
      <c r="W724" s="248"/>
    </row>
    <row r="725" ht="15.75" customHeight="1">
      <c r="A725" s="1145"/>
      <c r="K725" s="1058"/>
      <c r="W725" s="248"/>
    </row>
    <row r="726" ht="15.75" customHeight="1">
      <c r="A726" s="1145"/>
      <c r="K726" s="1058"/>
      <c r="W726" s="248"/>
    </row>
    <row r="727" ht="15.75" customHeight="1">
      <c r="A727" s="1145"/>
      <c r="K727" s="1058"/>
      <c r="W727" s="248"/>
    </row>
    <row r="728" ht="15.75" customHeight="1">
      <c r="A728" s="1145"/>
      <c r="K728" s="1058"/>
      <c r="W728" s="248"/>
    </row>
    <row r="729" ht="15.75" customHeight="1">
      <c r="A729" s="1145"/>
      <c r="K729" s="1058"/>
      <c r="W729" s="248"/>
    </row>
    <row r="730" ht="15.75" customHeight="1">
      <c r="A730" s="1145"/>
      <c r="K730" s="1058"/>
      <c r="W730" s="248"/>
    </row>
    <row r="731" ht="15.75" customHeight="1">
      <c r="A731" s="1145"/>
      <c r="K731" s="1058"/>
      <c r="W731" s="248"/>
    </row>
    <row r="732" ht="15.75" customHeight="1">
      <c r="A732" s="1145"/>
      <c r="K732" s="1058"/>
      <c r="W732" s="248"/>
    </row>
    <row r="733" ht="15.75" customHeight="1">
      <c r="A733" s="1145"/>
      <c r="K733" s="1058"/>
      <c r="W733" s="248"/>
    </row>
    <row r="734" ht="15.75" customHeight="1">
      <c r="A734" s="1145"/>
      <c r="K734" s="1058"/>
      <c r="W734" s="248"/>
    </row>
    <row r="735" ht="15.75" customHeight="1">
      <c r="A735" s="1145"/>
      <c r="K735" s="1058"/>
      <c r="W735" s="248"/>
    </row>
    <row r="736" ht="15.75" customHeight="1">
      <c r="A736" s="1145"/>
      <c r="K736" s="1058"/>
      <c r="W736" s="248"/>
    </row>
    <row r="737" ht="15.75" customHeight="1">
      <c r="A737" s="1145"/>
      <c r="K737" s="1058"/>
      <c r="W737" s="248"/>
    </row>
    <row r="738" ht="15.75" customHeight="1">
      <c r="A738" s="1145"/>
      <c r="K738" s="1058"/>
      <c r="W738" s="248"/>
    </row>
    <row r="739" ht="15.75" customHeight="1">
      <c r="A739" s="1145"/>
      <c r="K739" s="1058"/>
      <c r="W739" s="248"/>
    </row>
    <row r="740" ht="15.75" customHeight="1">
      <c r="A740" s="1145"/>
      <c r="K740" s="1058"/>
      <c r="W740" s="248"/>
    </row>
    <row r="741" ht="15.75" customHeight="1">
      <c r="A741" s="1145"/>
      <c r="K741" s="1058"/>
      <c r="W741" s="248"/>
    </row>
    <row r="742" ht="15.75" customHeight="1">
      <c r="A742" s="1145"/>
      <c r="K742" s="1058"/>
      <c r="W742" s="248"/>
    </row>
    <row r="743" ht="15.75" customHeight="1">
      <c r="A743" s="1145"/>
      <c r="K743" s="1058"/>
      <c r="W743" s="248"/>
    </row>
    <row r="744" ht="15.75" customHeight="1">
      <c r="A744" s="1145"/>
      <c r="K744" s="1058"/>
      <c r="W744" s="248"/>
    </row>
    <row r="745" ht="15.75" customHeight="1">
      <c r="A745" s="1145"/>
      <c r="K745" s="1058"/>
      <c r="W745" s="248"/>
    </row>
    <row r="746" ht="15.75" customHeight="1">
      <c r="A746" s="1145"/>
      <c r="K746" s="1058"/>
      <c r="W746" s="248"/>
    </row>
    <row r="747" ht="15.75" customHeight="1">
      <c r="A747" s="1145"/>
      <c r="K747" s="1058"/>
      <c r="W747" s="248"/>
    </row>
    <row r="748" ht="15.75" customHeight="1">
      <c r="A748" s="1145"/>
      <c r="K748" s="1058"/>
      <c r="W748" s="248"/>
    </row>
    <row r="749" ht="15.75" customHeight="1">
      <c r="A749" s="1145"/>
      <c r="K749" s="1058"/>
      <c r="W749" s="248"/>
    </row>
    <row r="750" ht="15.75" customHeight="1">
      <c r="A750" s="1145"/>
      <c r="K750" s="1058"/>
      <c r="W750" s="248"/>
    </row>
    <row r="751" ht="15.75" customHeight="1">
      <c r="A751" s="1145"/>
      <c r="K751" s="1058"/>
      <c r="W751" s="248"/>
    </row>
    <row r="752" ht="15.75" customHeight="1">
      <c r="A752" s="1145"/>
      <c r="K752" s="1058"/>
      <c r="W752" s="248"/>
    </row>
    <row r="753" ht="15.75" customHeight="1">
      <c r="A753" s="1145"/>
      <c r="K753" s="1058"/>
      <c r="W753" s="248"/>
    </row>
    <row r="754" ht="15.75" customHeight="1">
      <c r="A754" s="1145"/>
      <c r="K754" s="1058"/>
      <c r="W754" s="248"/>
    </row>
    <row r="755" ht="15.75" customHeight="1">
      <c r="A755" s="1145"/>
      <c r="K755" s="1058"/>
      <c r="W755" s="248"/>
    </row>
    <row r="756" ht="15.75" customHeight="1">
      <c r="A756" s="1145"/>
      <c r="K756" s="1058"/>
      <c r="W756" s="248"/>
    </row>
    <row r="757" ht="15.75" customHeight="1">
      <c r="A757" s="1145"/>
      <c r="K757" s="1058"/>
      <c r="W757" s="248"/>
    </row>
    <row r="758" ht="15.75" customHeight="1">
      <c r="A758" s="1145"/>
      <c r="K758" s="1058"/>
      <c r="W758" s="248"/>
    </row>
    <row r="759" ht="15.75" customHeight="1">
      <c r="A759" s="1145"/>
      <c r="K759" s="1058"/>
      <c r="W759" s="248"/>
    </row>
    <row r="760" ht="15.75" customHeight="1">
      <c r="A760" s="1145"/>
      <c r="K760" s="1058"/>
      <c r="W760" s="248"/>
    </row>
    <row r="761" ht="15.75" customHeight="1">
      <c r="A761" s="1145"/>
      <c r="K761" s="1058"/>
      <c r="W761" s="248"/>
    </row>
    <row r="762" ht="15.75" customHeight="1">
      <c r="A762" s="1145"/>
      <c r="K762" s="1058"/>
      <c r="W762" s="248"/>
    </row>
    <row r="763" ht="15.75" customHeight="1">
      <c r="A763" s="1145"/>
      <c r="K763" s="1058"/>
      <c r="W763" s="248"/>
    </row>
    <row r="764" ht="15.75" customHeight="1">
      <c r="A764" s="1145"/>
      <c r="K764" s="1058"/>
      <c r="W764" s="248"/>
    </row>
    <row r="765" ht="15.75" customHeight="1">
      <c r="A765" s="1145"/>
      <c r="K765" s="1058"/>
      <c r="W765" s="248"/>
    </row>
    <row r="766" ht="15.75" customHeight="1">
      <c r="A766" s="1145"/>
      <c r="K766" s="1058"/>
      <c r="W766" s="248"/>
    </row>
    <row r="767" ht="15.75" customHeight="1">
      <c r="A767" s="1145"/>
      <c r="K767" s="1058"/>
      <c r="W767" s="248"/>
    </row>
    <row r="768" ht="15.75" customHeight="1">
      <c r="A768" s="1145"/>
      <c r="K768" s="1058"/>
      <c r="W768" s="248"/>
    </row>
    <row r="769" ht="15.75" customHeight="1">
      <c r="A769" s="1145"/>
      <c r="K769" s="1058"/>
      <c r="W769" s="248"/>
    </row>
    <row r="770" ht="15.75" customHeight="1">
      <c r="A770" s="1145"/>
      <c r="K770" s="1058"/>
      <c r="W770" s="248"/>
    </row>
    <row r="771" ht="15.75" customHeight="1">
      <c r="A771" s="1145"/>
      <c r="K771" s="1058"/>
      <c r="W771" s="248"/>
    </row>
    <row r="772" ht="15.75" customHeight="1">
      <c r="A772" s="1145"/>
      <c r="K772" s="1058"/>
      <c r="W772" s="248"/>
    </row>
    <row r="773" ht="15.75" customHeight="1">
      <c r="A773" s="1145"/>
      <c r="K773" s="1058"/>
      <c r="W773" s="248"/>
    </row>
    <row r="774" ht="15.75" customHeight="1">
      <c r="A774" s="1145"/>
      <c r="K774" s="1058"/>
      <c r="W774" s="248"/>
    </row>
    <row r="775" ht="15.75" customHeight="1">
      <c r="A775" s="1145"/>
      <c r="K775" s="1058"/>
      <c r="W775" s="248"/>
    </row>
    <row r="776" ht="15.75" customHeight="1">
      <c r="A776" s="1145"/>
      <c r="K776" s="1058"/>
      <c r="W776" s="248"/>
    </row>
    <row r="777" ht="15.75" customHeight="1">
      <c r="A777" s="1145"/>
      <c r="K777" s="1058"/>
      <c r="W777" s="248"/>
    </row>
    <row r="778" ht="15.75" customHeight="1">
      <c r="A778" s="1145"/>
      <c r="K778" s="1058"/>
      <c r="W778" s="248"/>
    </row>
    <row r="779" ht="15.75" customHeight="1">
      <c r="A779" s="1145"/>
      <c r="K779" s="1058"/>
      <c r="W779" s="248"/>
    </row>
    <row r="780" ht="15.75" customHeight="1">
      <c r="A780" s="1145"/>
      <c r="K780" s="1058"/>
      <c r="W780" s="248"/>
    </row>
    <row r="781" ht="15.75" customHeight="1">
      <c r="A781" s="1145"/>
      <c r="K781" s="1058"/>
      <c r="W781" s="248"/>
    </row>
    <row r="782" ht="15.75" customHeight="1">
      <c r="A782" s="1145"/>
      <c r="K782" s="1058"/>
      <c r="W782" s="248"/>
    </row>
    <row r="783" ht="15.75" customHeight="1">
      <c r="A783" s="1145"/>
      <c r="K783" s="1058"/>
      <c r="W783" s="248"/>
    </row>
    <row r="784" ht="15.75" customHeight="1">
      <c r="A784" s="1145"/>
      <c r="K784" s="1058"/>
      <c r="W784" s="248"/>
    </row>
    <row r="785" ht="15.75" customHeight="1">
      <c r="A785" s="1145"/>
      <c r="K785" s="1058"/>
      <c r="W785" s="248"/>
    </row>
    <row r="786" ht="15.75" customHeight="1">
      <c r="A786" s="1145"/>
      <c r="K786" s="1058"/>
      <c r="W786" s="248"/>
    </row>
    <row r="787" ht="15.75" customHeight="1">
      <c r="A787" s="1145"/>
      <c r="K787" s="1058"/>
      <c r="W787" s="248"/>
    </row>
    <row r="788" ht="15.75" customHeight="1">
      <c r="A788" s="1145"/>
      <c r="K788" s="1058"/>
      <c r="W788" s="248"/>
    </row>
    <row r="789" ht="15.75" customHeight="1">
      <c r="A789" s="1145"/>
      <c r="K789" s="1058"/>
      <c r="W789" s="248"/>
    </row>
    <row r="790" ht="15.75" customHeight="1">
      <c r="A790" s="1145"/>
      <c r="K790" s="1058"/>
      <c r="W790" s="248"/>
    </row>
    <row r="791" ht="15.75" customHeight="1">
      <c r="A791" s="1145"/>
      <c r="K791" s="1058"/>
      <c r="W791" s="248"/>
    </row>
    <row r="792" ht="15.75" customHeight="1">
      <c r="A792" s="1145"/>
      <c r="K792" s="1058"/>
      <c r="W792" s="248"/>
    </row>
    <row r="793" ht="15.75" customHeight="1">
      <c r="A793" s="1145"/>
      <c r="K793" s="1058"/>
      <c r="W793" s="248"/>
    </row>
    <row r="794" ht="15.75" customHeight="1">
      <c r="A794" s="1145"/>
      <c r="K794" s="1058"/>
      <c r="W794" s="248"/>
    </row>
    <row r="795" ht="15.75" customHeight="1">
      <c r="A795" s="1145"/>
      <c r="K795" s="1058"/>
      <c r="W795" s="248"/>
    </row>
    <row r="796" ht="15.75" customHeight="1">
      <c r="A796" s="1145"/>
      <c r="K796" s="1058"/>
      <c r="W796" s="248"/>
    </row>
    <row r="797" ht="15.75" customHeight="1">
      <c r="A797" s="1145"/>
      <c r="K797" s="1058"/>
      <c r="W797" s="248"/>
    </row>
    <row r="798" ht="15.75" customHeight="1">
      <c r="A798" s="1145"/>
      <c r="K798" s="1058"/>
      <c r="W798" s="248"/>
    </row>
    <row r="799" ht="15.75" customHeight="1">
      <c r="A799" s="1145"/>
      <c r="K799" s="1058"/>
      <c r="W799" s="248"/>
    </row>
    <row r="800" ht="15.75" customHeight="1">
      <c r="A800" s="1145"/>
      <c r="K800" s="1058"/>
      <c r="W800" s="248"/>
    </row>
    <row r="801" ht="15.75" customHeight="1">
      <c r="A801" s="1145"/>
      <c r="K801" s="1058"/>
      <c r="W801" s="248"/>
    </row>
    <row r="802" ht="15.75" customHeight="1">
      <c r="A802" s="1145"/>
      <c r="K802" s="1058"/>
      <c r="W802" s="248"/>
    </row>
    <row r="803" ht="15.75" customHeight="1">
      <c r="A803" s="1145"/>
      <c r="K803" s="1058"/>
      <c r="W803" s="248"/>
    </row>
    <row r="804" ht="15.75" customHeight="1">
      <c r="A804" s="1145"/>
      <c r="K804" s="1058"/>
      <c r="W804" s="248"/>
    </row>
    <row r="805" ht="15.75" customHeight="1">
      <c r="A805" s="1145"/>
      <c r="K805" s="1058"/>
      <c r="W805" s="248"/>
    </row>
    <row r="806" ht="15.75" customHeight="1">
      <c r="A806" s="1145"/>
      <c r="K806" s="1058"/>
      <c r="W806" s="248"/>
    </row>
    <row r="807" ht="15.75" customHeight="1">
      <c r="A807" s="1145"/>
      <c r="K807" s="1058"/>
      <c r="W807" s="248"/>
    </row>
    <row r="808" ht="15.75" customHeight="1">
      <c r="A808" s="1145"/>
      <c r="K808" s="1058"/>
      <c r="W808" s="248"/>
    </row>
    <row r="809" ht="15.75" customHeight="1">
      <c r="A809" s="1145"/>
      <c r="K809" s="1058"/>
      <c r="W809" s="248"/>
    </row>
    <row r="810" ht="15.75" customHeight="1">
      <c r="A810" s="1145"/>
      <c r="K810" s="1058"/>
      <c r="W810" s="248"/>
    </row>
    <row r="811" ht="15.75" customHeight="1">
      <c r="A811" s="1145"/>
      <c r="K811" s="1058"/>
      <c r="W811" s="248"/>
    </row>
    <row r="812" ht="15.75" customHeight="1">
      <c r="A812" s="1145"/>
      <c r="K812" s="1058"/>
      <c r="W812" s="248"/>
    </row>
    <row r="813" ht="15.75" customHeight="1">
      <c r="A813" s="1145"/>
      <c r="K813" s="1058"/>
      <c r="W813" s="248"/>
    </row>
    <row r="814" ht="15.75" customHeight="1">
      <c r="A814" s="1145"/>
      <c r="K814" s="1058"/>
      <c r="W814" s="248"/>
    </row>
    <row r="815" ht="15.75" customHeight="1">
      <c r="A815" s="1145"/>
      <c r="K815" s="1058"/>
      <c r="W815" s="248"/>
    </row>
    <row r="816" ht="15.75" customHeight="1">
      <c r="A816" s="1145"/>
      <c r="K816" s="1058"/>
      <c r="W816" s="248"/>
    </row>
    <row r="817" ht="15.75" customHeight="1">
      <c r="A817" s="1145"/>
      <c r="K817" s="1058"/>
      <c r="W817" s="248"/>
    </row>
    <row r="818" ht="15.75" customHeight="1">
      <c r="A818" s="1145"/>
      <c r="K818" s="1058"/>
      <c r="W818" s="248"/>
    </row>
    <row r="819" ht="15.75" customHeight="1">
      <c r="A819" s="1145"/>
      <c r="K819" s="1058"/>
      <c r="W819" s="248"/>
    </row>
    <row r="820" ht="15.75" customHeight="1">
      <c r="A820" s="1145"/>
      <c r="K820" s="1058"/>
      <c r="W820" s="248"/>
    </row>
    <row r="821" ht="15.75" customHeight="1">
      <c r="A821" s="1145"/>
      <c r="K821" s="1058"/>
      <c r="W821" s="248"/>
    </row>
    <row r="822" ht="15.75" customHeight="1">
      <c r="A822" s="1145"/>
      <c r="K822" s="1058"/>
      <c r="W822" s="248"/>
    </row>
    <row r="823" ht="15.75" customHeight="1">
      <c r="A823" s="1145"/>
      <c r="K823" s="1058"/>
      <c r="W823" s="248"/>
    </row>
    <row r="824" ht="15.75" customHeight="1">
      <c r="A824" s="1145"/>
      <c r="K824" s="1058"/>
      <c r="W824" s="248"/>
    </row>
    <row r="825" ht="15.75" customHeight="1">
      <c r="A825" s="1145"/>
      <c r="K825" s="1058"/>
      <c r="W825" s="248"/>
    </row>
    <row r="826" ht="15.75" customHeight="1">
      <c r="A826" s="1145"/>
      <c r="K826" s="1058"/>
      <c r="W826" s="248"/>
    </row>
    <row r="827" ht="15.75" customHeight="1">
      <c r="A827" s="1145"/>
      <c r="K827" s="1058"/>
      <c r="W827" s="248"/>
    </row>
    <row r="828" ht="15.75" customHeight="1">
      <c r="A828" s="1145"/>
      <c r="K828" s="1058"/>
      <c r="W828" s="248"/>
    </row>
    <row r="829" ht="15.75" customHeight="1">
      <c r="A829" s="1145"/>
      <c r="K829" s="1058"/>
      <c r="W829" s="248"/>
    </row>
    <row r="830" ht="15.75" customHeight="1">
      <c r="A830" s="1145"/>
      <c r="K830" s="1058"/>
      <c r="W830" s="248"/>
    </row>
    <row r="831" ht="15.75" customHeight="1">
      <c r="A831" s="1145"/>
      <c r="K831" s="1058"/>
      <c r="W831" s="248"/>
    </row>
    <row r="832" ht="15.75" customHeight="1">
      <c r="A832" s="1145"/>
      <c r="K832" s="1058"/>
      <c r="W832" s="248"/>
    </row>
    <row r="833" ht="15.75" customHeight="1">
      <c r="A833" s="1145"/>
      <c r="K833" s="1058"/>
      <c r="W833" s="248"/>
    </row>
    <row r="834" ht="15.75" customHeight="1">
      <c r="A834" s="1145"/>
      <c r="K834" s="1058"/>
      <c r="W834" s="248"/>
    </row>
    <row r="835" ht="15.75" customHeight="1">
      <c r="A835" s="1145"/>
      <c r="K835" s="1058"/>
      <c r="W835" s="248"/>
    </row>
    <row r="836" ht="15.75" customHeight="1">
      <c r="A836" s="1145"/>
      <c r="K836" s="1058"/>
      <c r="W836" s="248"/>
    </row>
    <row r="837" ht="15.75" customHeight="1">
      <c r="A837" s="1145"/>
      <c r="K837" s="1058"/>
      <c r="W837" s="248"/>
    </row>
    <row r="838" ht="15.75" customHeight="1">
      <c r="A838" s="1145"/>
      <c r="K838" s="1058"/>
      <c r="W838" s="248"/>
    </row>
    <row r="839" ht="15.75" customHeight="1">
      <c r="A839" s="1145"/>
      <c r="K839" s="1058"/>
      <c r="W839" s="248"/>
    </row>
    <row r="840" ht="15.75" customHeight="1">
      <c r="A840" s="1145"/>
      <c r="K840" s="1058"/>
      <c r="W840" s="248"/>
    </row>
    <row r="841" ht="15.75" customHeight="1">
      <c r="A841" s="1145"/>
      <c r="K841" s="1058"/>
      <c r="W841" s="248"/>
    </row>
    <row r="842" ht="15.75" customHeight="1">
      <c r="A842" s="1145"/>
      <c r="K842" s="1058"/>
      <c r="W842" s="248"/>
    </row>
    <row r="843" ht="15.75" customHeight="1">
      <c r="A843" s="1145"/>
      <c r="K843" s="1058"/>
      <c r="W843" s="248"/>
    </row>
    <row r="844" ht="15.75" customHeight="1">
      <c r="A844" s="1145"/>
      <c r="K844" s="1058"/>
      <c r="W844" s="248"/>
    </row>
    <row r="845" ht="15.75" customHeight="1">
      <c r="A845" s="1145"/>
      <c r="K845" s="1058"/>
      <c r="W845" s="248"/>
    </row>
    <row r="846" ht="15.75" customHeight="1">
      <c r="A846" s="1145"/>
      <c r="K846" s="1058"/>
      <c r="W846" s="248"/>
    </row>
    <row r="847" ht="15.75" customHeight="1">
      <c r="A847" s="1145"/>
      <c r="K847" s="1058"/>
      <c r="W847" s="248"/>
    </row>
    <row r="848" ht="15.75" customHeight="1">
      <c r="A848" s="1145"/>
      <c r="K848" s="1058"/>
      <c r="W848" s="248"/>
    </row>
    <row r="849" ht="15.75" customHeight="1">
      <c r="A849" s="1145"/>
      <c r="K849" s="1058"/>
      <c r="W849" s="248"/>
    </row>
    <row r="850" ht="15.75" customHeight="1">
      <c r="A850" s="1145"/>
      <c r="K850" s="1058"/>
      <c r="W850" s="248"/>
    </row>
    <row r="851" ht="15.75" customHeight="1">
      <c r="A851" s="1145"/>
      <c r="K851" s="1058"/>
      <c r="W851" s="248"/>
    </row>
    <row r="852" ht="15.75" customHeight="1">
      <c r="A852" s="1145"/>
      <c r="K852" s="1058"/>
      <c r="W852" s="248"/>
    </row>
    <row r="853" ht="15.75" customHeight="1">
      <c r="A853" s="1145"/>
      <c r="K853" s="1058"/>
      <c r="W853" s="248"/>
    </row>
    <row r="854" ht="15.75" customHeight="1">
      <c r="A854" s="1145"/>
      <c r="K854" s="1058"/>
      <c r="W854" s="248"/>
    </row>
    <row r="855" ht="15.75" customHeight="1">
      <c r="A855" s="1145"/>
      <c r="K855" s="1058"/>
      <c r="W855" s="248"/>
    </row>
    <row r="856" ht="15.75" customHeight="1">
      <c r="A856" s="1145"/>
      <c r="K856" s="1058"/>
      <c r="W856" s="248"/>
    </row>
    <row r="857" ht="15.75" customHeight="1">
      <c r="A857" s="1145"/>
      <c r="K857" s="1058"/>
      <c r="W857" s="248"/>
    </row>
    <row r="858" ht="15.75" customHeight="1">
      <c r="A858" s="1145"/>
      <c r="K858" s="1058"/>
      <c r="W858" s="248"/>
    </row>
    <row r="859" ht="15.75" customHeight="1">
      <c r="A859" s="1145"/>
      <c r="K859" s="1058"/>
      <c r="W859" s="248"/>
    </row>
    <row r="860" ht="15.75" customHeight="1">
      <c r="A860" s="1145"/>
      <c r="K860" s="1058"/>
      <c r="W860" s="248"/>
    </row>
    <row r="861" ht="15.75" customHeight="1">
      <c r="A861" s="1145"/>
      <c r="K861" s="1058"/>
      <c r="W861" s="248"/>
    </row>
    <row r="862" ht="15.75" customHeight="1">
      <c r="A862" s="1145"/>
      <c r="K862" s="1058"/>
      <c r="W862" s="248"/>
    </row>
    <row r="863" ht="15.75" customHeight="1">
      <c r="A863" s="1145"/>
      <c r="K863" s="1058"/>
      <c r="W863" s="248"/>
    </row>
    <row r="864" ht="15.75" customHeight="1">
      <c r="A864" s="1145"/>
      <c r="K864" s="1058"/>
      <c r="W864" s="248"/>
    </row>
    <row r="865" ht="15.75" customHeight="1">
      <c r="A865" s="1145"/>
      <c r="K865" s="1058"/>
      <c r="W865" s="248"/>
    </row>
    <row r="866" ht="15.75" customHeight="1">
      <c r="A866" s="1145"/>
      <c r="K866" s="1058"/>
      <c r="W866" s="248"/>
    </row>
    <row r="867" ht="15.75" customHeight="1">
      <c r="A867" s="1145"/>
      <c r="K867" s="1058"/>
      <c r="W867" s="248"/>
    </row>
    <row r="868" ht="15.75" customHeight="1">
      <c r="A868" s="1145"/>
      <c r="K868" s="1058"/>
      <c r="W868" s="248"/>
    </row>
    <row r="869" ht="15.75" customHeight="1">
      <c r="A869" s="1145"/>
      <c r="K869" s="1058"/>
      <c r="W869" s="248"/>
    </row>
    <row r="870" ht="15.75" customHeight="1">
      <c r="A870" s="1145"/>
      <c r="K870" s="1058"/>
      <c r="W870" s="248"/>
    </row>
    <row r="871" ht="15.75" customHeight="1">
      <c r="A871" s="1145"/>
      <c r="K871" s="1058"/>
      <c r="W871" s="248"/>
    </row>
    <row r="872" ht="15.75" customHeight="1">
      <c r="A872" s="1145"/>
      <c r="K872" s="1058"/>
      <c r="W872" s="248"/>
    </row>
    <row r="873" ht="15.75" customHeight="1">
      <c r="A873" s="1145"/>
      <c r="K873" s="1058"/>
      <c r="W873" s="248"/>
    </row>
    <row r="874" ht="15.75" customHeight="1">
      <c r="A874" s="1145"/>
      <c r="K874" s="1058"/>
      <c r="W874" s="248"/>
    </row>
    <row r="875" ht="15.75" customHeight="1">
      <c r="A875" s="1145"/>
      <c r="K875" s="1058"/>
      <c r="W875" s="248"/>
    </row>
    <row r="876" ht="15.75" customHeight="1">
      <c r="A876" s="1145"/>
      <c r="K876" s="1058"/>
      <c r="W876" s="248"/>
    </row>
    <row r="877" ht="15.75" customHeight="1">
      <c r="A877" s="1145"/>
      <c r="K877" s="1058"/>
      <c r="W877" s="248"/>
    </row>
    <row r="878" ht="15.75" customHeight="1">
      <c r="A878" s="1145"/>
      <c r="K878" s="1058"/>
      <c r="W878" s="248"/>
    </row>
    <row r="879" ht="15.75" customHeight="1">
      <c r="A879" s="1145"/>
      <c r="K879" s="1058"/>
      <c r="W879" s="248"/>
    </row>
    <row r="880" ht="15.75" customHeight="1">
      <c r="A880" s="1145"/>
      <c r="K880" s="1058"/>
      <c r="W880" s="248"/>
    </row>
    <row r="881" ht="15.75" customHeight="1">
      <c r="A881" s="1145"/>
      <c r="K881" s="1058"/>
      <c r="W881" s="248"/>
    </row>
    <row r="882" ht="15.75" customHeight="1">
      <c r="A882" s="1145"/>
      <c r="K882" s="1058"/>
      <c r="W882" s="248"/>
    </row>
    <row r="883" ht="15.75" customHeight="1">
      <c r="A883" s="1145"/>
      <c r="K883" s="1058"/>
      <c r="W883" s="248"/>
    </row>
    <row r="884" ht="15.75" customHeight="1">
      <c r="A884" s="1145"/>
      <c r="K884" s="1058"/>
      <c r="W884" s="248"/>
    </row>
    <row r="885" ht="15.75" customHeight="1">
      <c r="A885" s="1145"/>
      <c r="K885" s="1058"/>
      <c r="W885" s="248"/>
    </row>
    <row r="886" ht="15.75" customHeight="1">
      <c r="A886" s="1145"/>
      <c r="K886" s="1058"/>
      <c r="W886" s="248"/>
    </row>
    <row r="887" ht="15.75" customHeight="1">
      <c r="A887" s="1145"/>
      <c r="K887" s="1058"/>
      <c r="W887" s="248"/>
    </row>
    <row r="888" ht="15.75" customHeight="1">
      <c r="A888" s="1145"/>
      <c r="K888" s="1058"/>
      <c r="W888" s="248"/>
    </row>
    <row r="889" ht="15.75" customHeight="1">
      <c r="A889" s="1145"/>
      <c r="K889" s="1058"/>
      <c r="W889" s="248"/>
    </row>
    <row r="890" ht="15.75" customHeight="1">
      <c r="A890" s="1145"/>
      <c r="K890" s="1058"/>
      <c r="W890" s="248"/>
    </row>
    <row r="891" ht="15.75" customHeight="1">
      <c r="A891" s="1145"/>
      <c r="K891" s="1058"/>
      <c r="W891" s="248"/>
    </row>
    <row r="892" ht="15.75" customHeight="1">
      <c r="A892" s="1145"/>
      <c r="K892" s="1058"/>
      <c r="W892" s="248"/>
    </row>
    <row r="893" ht="15.75" customHeight="1">
      <c r="A893" s="1145"/>
      <c r="K893" s="1058"/>
      <c r="W893" s="248"/>
    </row>
    <row r="894" ht="15.75" customHeight="1">
      <c r="A894" s="1145"/>
      <c r="K894" s="1058"/>
      <c r="W894" s="248"/>
    </row>
    <row r="895" ht="15.75" customHeight="1">
      <c r="A895" s="1145"/>
      <c r="K895" s="1058"/>
      <c r="W895" s="248"/>
    </row>
    <row r="896" ht="15.75" customHeight="1">
      <c r="A896" s="1145"/>
      <c r="K896" s="1058"/>
      <c r="W896" s="248"/>
    </row>
    <row r="897" ht="15.75" customHeight="1">
      <c r="A897" s="1145"/>
      <c r="K897" s="1058"/>
      <c r="W897" s="248"/>
    </row>
    <row r="898" ht="15.75" customHeight="1">
      <c r="A898" s="1145"/>
      <c r="K898" s="1058"/>
      <c r="W898" s="248"/>
    </row>
    <row r="899" ht="15.75" customHeight="1">
      <c r="A899" s="1145"/>
      <c r="K899" s="1058"/>
      <c r="W899" s="248"/>
    </row>
    <row r="900" ht="15.75" customHeight="1">
      <c r="A900" s="1145"/>
      <c r="K900" s="1058"/>
      <c r="W900" s="248"/>
    </row>
    <row r="901" ht="15.75" customHeight="1">
      <c r="A901" s="1145"/>
      <c r="K901" s="1058"/>
      <c r="W901" s="248"/>
    </row>
    <row r="902" ht="15.75" customHeight="1">
      <c r="A902" s="1145"/>
      <c r="K902" s="1058"/>
      <c r="W902" s="248"/>
    </row>
    <row r="903" ht="15.75" customHeight="1">
      <c r="A903" s="1145"/>
      <c r="K903" s="1058"/>
      <c r="W903" s="248"/>
    </row>
    <row r="904" ht="15.75" customHeight="1">
      <c r="A904" s="1145"/>
      <c r="K904" s="1058"/>
      <c r="W904" s="248"/>
    </row>
    <row r="905" ht="15.75" customHeight="1">
      <c r="A905" s="1145"/>
      <c r="K905" s="1058"/>
      <c r="W905" s="248"/>
    </row>
    <row r="906" ht="15.75" customHeight="1">
      <c r="A906" s="1145"/>
      <c r="K906" s="1058"/>
      <c r="W906" s="248"/>
    </row>
    <row r="907" ht="15.75" customHeight="1">
      <c r="A907" s="1145"/>
      <c r="K907" s="1058"/>
      <c r="W907" s="248"/>
    </row>
    <row r="908" ht="15.75" customHeight="1">
      <c r="A908" s="1145"/>
      <c r="K908" s="1058"/>
      <c r="W908" s="248"/>
    </row>
    <row r="909" ht="15.75" customHeight="1">
      <c r="A909" s="1145"/>
      <c r="K909" s="1058"/>
      <c r="W909" s="248"/>
    </row>
    <row r="910" ht="15.75" customHeight="1">
      <c r="A910" s="1145"/>
      <c r="K910" s="1058"/>
      <c r="W910" s="248"/>
    </row>
    <row r="911" ht="15.75" customHeight="1">
      <c r="A911" s="1145"/>
      <c r="K911" s="1058"/>
      <c r="W911" s="248"/>
    </row>
    <row r="912" ht="15.75" customHeight="1">
      <c r="A912" s="1145"/>
      <c r="K912" s="1058"/>
      <c r="W912" s="248"/>
    </row>
    <row r="913" ht="15.75" customHeight="1">
      <c r="A913" s="1145"/>
      <c r="K913" s="1058"/>
      <c r="W913" s="248"/>
    </row>
    <row r="914" ht="15.75" customHeight="1">
      <c r="A914" s="1145"/>
      <c r="K914" s="1058"/>
      <c r="W914" s="248"/>
    </row>
    <row r="915" ht="15.75" customHeight="1">
      <c r="A915" s="1145"/>
      <c r="K915" s="1058"/>
      <c r="W915" s="248"/>
    </row>
    <row r="916" ht="15.75" customHeight="1">
      <c r="A916" s="1145"/>
      <c r="K916" s="1058"/>
      <c r="W916" s="248"/>
    </row>
    <row r="917" ht="15.75" customHeight="1">
      <c r="A917" s="1145"/>
      <c r="K917" s="1058"/>
      <c r="W917" s="248"/>
    </row>
    <row r="918" ht="15.75" customHeight="1">
      <c r="A918" s="1145"/>
      <c r="K918" s="1058"/>
      <c r="W918" s="248"/>
    </row>
    <row r="919" ht="15.75" customHeight="1">
      <c r="A919" s="1145"/>
      <c r="K919" s="1058"/>
      <c r="W919" s="248"/>
    </row>
    <row r="920" ht="15.75" customHeight="1">
      <c r="A920" s="1145"/>
      <c r="K920" s="1058"/>
      <c r="W920" s="248"/>
    </row>
    <row r="921" ht="15.75" customHeight="1">
      <c r="A921" s="1145"/>
      <c r="K921" s="1058"/>
      <c r="W921" s="248"/>
    </row>
    <row r="922" ht="15.75" customHeight="1">
      <c r="A922" s="1145"/>
      <c r="K922" s="1058"/>
      <c r="W922" s="248"/>
    </row>
    <row r="923" ht="15.75" customHeight="1">
      <c r="A923" s="1145"/>
      <c r="K923" s="1058"/>
      <c r="W923" s="248"/>
    </row>
    <row r="924" ht="15.75" customHeight="1">
      <c r="A924" s="1145"/>
      <c r="K924" s="1058"/>
      <c r="W924" s="248"/>
    </row>
    <row r="925" ht="15.75" customHeight="1">
      <c r="A925" s="1145"/>
      <c r="K925" s="1058"/>
      <c r="W925" s="248"/>
    </row>
    <row r="926" ht="15.75" customHeight="1">
      <c r="A926" s="1145"/>
      <c r="K926" s="1058"/>
      <c r="W926" s="248"/>
    </row>
    <row r="927" ht="15.75" customHeight="1">
      <c r="A927" s="1145"/>
      <c r="K927" s="1058"/>
      <c r="W927" s="248"/>
    </row>
    <row r="928" ht="15.75" customHeight="1">
      <c r="A928" s="1145"/>
      <c r="K928" s="1058"/>
      <c r="W928" s="248"/>
    </row>
    <row r="929" ht="15.75" customHeight="1">
      <c r="A929" s="1145"/>
      <c r="K929" s="1058"/>
      <c r="W929" s="248"/>
    </row>
    <row r="930" ht="15.75" customHeight="1">
      <c r="A930" s="1145"/>
      <c r="K930" s="1058"/>
      <c r="W930" s="248"/>
    </row>
    <row r="931" ht="15.75" customHeight="1">
      <c r="A931" s="1145"/>
      <c r="K931" s="1058"/>
      <c r="W931" s="248"/>
    </row>
    <row r="932" ht="15.75" customHeight="1">
      <c r="A932" s="1145"/>
      <c r="K932" s="1058"/>
      <c r="W932" s="248"/>
    </row>
    <row r="933" ht="15.75" customHeight="1">
      <c r="A933" s="1145"/>
      <c r="K933" s="1058"/>
      <c r="W933" s="248"/>
    </row>
    <row r="934" ht="15.75" customHeight="1">
      <c r="A934" s="1145"/>
      <c r="K934" s="1058"/>
      <c r="W934" s="248"/>
    </row>
    <row r="935" ht="15.75" customHeight="1">
      <c r="A935" s="1145"/>
      <c r="K935" s="1058"/>
      <c r="W935" s="248"/>
    </row>
    <row r="936" ht="15.75" customHeight="1">
      <c r="A936" s="1145"/>
      <c r="K936" s="1058"/>
      <c r="W936" s="248"/>
    </row>
    <row r="937" ht="15.75" customHeight="1">
      <c r="A937" s="1145"/>
      <c r="K937" s="1058"/>
      <c r="W937" s="248"/>
    </row>
    <row r="938" ht="15.75" customHeight="1">
      <c r="A938" s="1145"/>
      <c r="K938" s="1058"/>
      <c r="W938" s="248"/>
    </row>
    <row r="939" ht="15.75" customHeight="1">
      <c r="A939" s="1145"/>
      <c r="K939" s="1058"/>
      <c r="W939" s="248"/>
    </row>
    <row r="940" ht="15.75" customHeight="1">
      <c r="A940" s="1145"/>
      <c r="K940" s="1058"/>
      <c r="W940" s="248"/>
    </row>
    <row r="941" ht="15.75" customHeight="1">
      <c r="A941" s="1145"/>
      <c r="K941" s="1058"/>
      <c r="W941" s="248"/>
    </row>
    <row r="942" ht="15.75" customHeight="1">
      <c r="A942" s="1145"/>
      <c r="K942" s="1058"/>
      <c r="W942" s="248"/>
    </row>
    <row r="943" ht="15.75" customHeight="1">
      <c r="A943" s="1145"/>
      <c r="K943" s="1058"/>
      <c r="W943" s="248"/>
    </row>
    <row r="944" ht="15.75" customHeight="1">
      <c r="A944" s="1145"/>
      <c r="K944" s="1058"/>
      <c r="W944" s="248"/>
    </row>
    <row r="945" ht="15.75" customHeight="1">
      <c r="A945" s="1145"/>
      <c r="K945" s="1058"/>
      <c r="W945" s="248"/>
    </row>
    <row r="946" ht="15.75" customHeight="1">
      <c r="A946" s="1145"/>
      <c r="K946" s="1058"/>
      <c r="W946" s="248"/>
    </row>
    <row r="947" ht="15.75" customHeight="1">
      <c r="A947" s="1145"/>
      <c r="K947" s="1058"/>
      <c r="W947" s="248"/>
    </row>
    <row r="948" ht="15.75" customHeight="1">
      <c r="A948" s="1145"/>
      <c r="K948" s="1058"/>
      <c r="W948" s="248"/>
    </row>
    <row r="949" ht="15.75" customHeight="1">
      <c r="A949" s="1145"/>
      <c r="K949" s="1058"/>
      <c r="W949" s="248"/>
    </row>
    <row r="950" ht="15.75" customHeight="1">
      <c r="A950" s="1145"/>
      <c r="K950" s="1058"/>
      <c r="W950" s="248"/>
    </row>
    <row r="951" ht="15.75" customHeight="1">
      <c r="A951" s="1145"/>
      <c r="K951" s="1058"/>
      <c r="W951" s="248"/>
    </row>
    <row r="952" ht="15.75" customHeight="1">
      <c r="A952" s="1145"/>
      <c r="K952" s="1058"/>
      <c r="W952" s="248"/>
    </row>
    <row r="953" ht="15.75" customHeight="1">
      <c r="A953" s="1145"/>
      <c r="K953" s="1058"/>
      <c r="W953" s="248"/>
    </row>
    <row r="954" ht="15.75" customHeight="1">
      <c r="A954" s="1145"/>
      <c r="K954" s="1058"/>
      <c r="W954" s="248"/>
    </row>
    <row r="955" ht="15.75" customHeight="1">
      <c r="A955" s="1145"/>
      <c r="K955" s="1058"/>
      <c r="W955" s="248"/>
    </row>
    <row r="956" ht="15.75" customHeight="1">
      <c r="A956" s="1145"/>
      <c r="K956" s="1058"/>
      <c r="W956" s="248"/>
    </row>
    <row r="957" ht="15.75" customHeight="1">
      <c r="A957" s="1145"/>
      <c r="K957" s="1058"/>
      <c r="W957" s="248"/>
    </row>
    <row r="958" ht="15.75" customHeight="1">
      <c r="A958" s="1145"/>
      <c r="K958" s="1058"/>
      <c r="W958" s="248"/>
    </row>
    <row r="959" ht="15.75" customHeight="1">
      <c r="A959" s="1145"/>
      <c r="K959" s="1058"/>
      <c r="W959" s="248"/>
    </row>
    <row r="960" ht="15.75" customHeight="1">
      <c r="A960" s="1145"/>
      <c r="K960" s="1058"/>
      <c r="W960" s="248"/>
    </row>
    <row r="961" ht="15.75" customHeight="1">
      <c r="A961" s="1145"/>
      <c r="K961" s="1058"/>
      <c r="W961" s="248"/>
    </row>
    <row r="962" ht="15.75" customHeight="1">
      <c r="A962" s="1145"/>
      <c r="K962" s="1058"/>
      <c r="W962" s="248"/>
    </row>
    <row r="963" ht="15.75" customHeight="1">
      <c r="A963" s="1145"/>
      <c r="K963" s="1058"/>
      <c r="W963" s="248"/>
    </row>
    <row r="964" ht="15.75" customHeight="1">
      <c r="A964" s="1145"/>
      <c r="K964" s="1058"/>
      <c r="W964" s="248"/>
    </row>
    <row r="965" ht="15.75" customHeight="1">
      <c r="A965" s="1145"/>
      <c r="K965" s="1058"/>
      <c r="W965" s="248"/>
    </row>
    <row r="966" ht="15.75" customHeight="1">
      <c r="A966" s="1145"/>
      <c r="K966" s="1058"/>
      <c r="W966" s="248"/>
    </row>
    <row r="967" ht="15.75" customHeight="1">
      <c r="A967" s="1145"/>
      <c r="K967" s="1058"/>
      <c r="W967" s="248"/>
    </row>
    <row r="968" ht="15.75" customHeight="1">
      <c r="A968" s="1145"/>
      <c r="K968" s="1058"/>
      <c r="W968" s="248"/>
    </row>
    <row r="969" ht="15.75" customHeight="1">
      <c r="A969" s="1145"/>
      <c r="K969" s="1058"/>
      <c r="W969" s="248"/>
    </row>
    <row r="970" ht="15.75" customHeight="1">
      <c r="A970" s="1145"/>
      <c r="K970" s="1058"/>
      <c r="W970" s="248"/>
    </row>
    <row r="971" ht="15.75" customHeight="1">
      <c r="A971" s="1145"/>
      <c r="K971" s="1058"/>
      <c r="W971" s="248"/>
    </row>
    <row r="972" ht="15.75" customHeight="1">
      <c r="A972" s="1145"/>
      <c r="K972" s="1058"/>
      <c r="W972" s="248"/>
    </row>
    <row r="973" ht="15.75" customHeight="1">
      <c r="A973" s="1145"/>
      <c r="K973" s="1058"/>
      <c r="W973" s="248"/>
    </row>
    <row r="974" ht="15.75" customHeight="1">
      <c r="A974" s="1145"/>
      <c r="K974" s="1058"/>
      <c r="W974" s="248"/>
    </row>
    <row r="975" ht="15.75" customHeight="1">
      <c r="A975" s="1145"/>
      <c r="K975" s="1058"/>
      <c r="W975" s="248"/>
    </row>
    <row r="976" ht="15.75" customHeight="1">
      <c r="A976" s="1145"/>
      <c r="K976" s="1058"/>
      <c r="W976" s="248"/>
    </row>
    <row r="977" ht="15.75" customHeight="1">
      <c r="A977" s="1145"/>
      <c r="K977" s="1058"/>
      <c r="W977" s="248"/>
    </row>
    <row r="978" ht="15.75" customHeight="1">
      <c r="A978" s="1145"/>
      <c r="K978" s="1058"/>
      <c r="W978" s="248"/>
    </row>
    <row r="979" ht="15.75" customHeight="1">
      <c r="A979" s="1145"/>
      <c r="K979" s="1058"/>
      <c r="W979" s="248"/>
    </row>
    <row r="980" ht="15.75" customHeight="1">
      <c r="A980" s="1145"/>
      <c r="K980" s="1058"/>
      <c r="W980" s="248"/>
    </row>
    <row r="981" ht="15.75" customHeight="1">
      <c r="A981" s="1145"/>
      <c r="K981" s="1058"/>
      <c r="W981" s="248"/>
    </row>
    <row r="982" ht="15.75" customHeight="1">
      <c r="A982" s="1145"/>
      <c r="K982" s="1058"/>
      <c r="W982" s="248"/>
    </row>
    <row r="983" ht="15.75" customHeight="1">
      <c r="A983" s="1145"/>
      <c r="K983" s="1058"/>
      <c r="W983" s="248"/>
    </row>
    <row r="984" ht="15.75" customHeight="1">
      <c r="A984" s="1145"/>
      <c r="K984" s="1058"/>
      <c r="W984" s="248"/>
    </row>
    <row r="985" ht="15.75" customHeight="1">
      <c r="A985" s="1145"/>
      <c r="K985" s="1058"/>
      <c r="W985" s="248"/>
    </row>
    <row r="986" ht="15.75" customHeight="1">
      <c r="A986" s="1145"/>
      <c r="K986" s="1058"/>
      <c r="W986" s="248"/>
    </row>
    <row r="987" ht="15.75" customHeight="1">
      <c r="A987" s="1145"/>
      <c r="K987" s="1058"/>
      <c r="W987" s="248"/>
    </row>
    <row r="988" ht="15.75" customHeight="1">
      <c r="A988" s="1145"/>
      <c r="K988" s="1058"/>
      <c r="W988" s="248"/>
    </row>
    <row r="989" ht="15.75" customHeight="1">
      <c r="A989" s="1145"/>
      <c r="K989" s="1058"/>
      <c r="W989" s="248"/>
    </row>
    <row r="990" ht="15.75" customHeight="1">
      <c r="A990" s="1145"/>
      <c r="K990" s="1058"/>
      <c r="W990" s="248"/>
    </row>
    <row r="991" ht="15.75" customHeight="1">
      <c r="A991" s="1145"/>
      <c r="K991" s="1058"/>
      <c r="W991" s="248"/>
    </row>
    <row r="992" ht="15.75" customHeight="1">
      <c r="A992" s="1145"/>
      <c r="K992" s="1058"/>
      <c r="W992" s="248"/>
    </row>
    <row r="993" ht="15.75" customHeight="1">
      <c r="A993" s="1145"/>
      <c r="K993" s="1058"/>
      <c r="W993" s="248"/>
    </row>
    <row r="994" ht="15.75" customHeight="1">
      <c r="A994" s="1145"/>
      <c r="K994" s="1058"/>
      <c r="W994" s="248"/>
    </row>
    <row r="995" ht="15.75" customHeight="1">
      <c r="A995" s="1145"/>
      <c r="K995" s="1058"/>
      <c r="W995" s="248"/>
    </row>
    <row r="996" ht="15.75" customHeight="1">
      <c r="A996" s="1145"/>
      <c r="K996" s="1058"/>
      <c r="W996" s="248"/>
    </row>
    <row r="997" ht="15.75" customHeight="1">
      <c r="A997" s="1145"/>
      <c r="K997" s="1058"/>
      <c r="W997" s="248"/>
    </row>
    <row r="998" ht="15.75" customHeight="1">
      <c r="A998" s="1145"/>
      <c r="K998" s="1058"/>
      <c r="W998" s="248"/>
    </row>
    <row r="999" ht="15.75" customHeight="1">
      <c r="A999" s="1145"/>
      <c r="K999" s="1058"/>
      <c r="W999" s="248"/>
    </row>
    <row r="1000" ht="15.75" customHeight="1">
      <c r="A1000" s="1145"/>
      <c r="K1000" s="1058"/>
      <c r="W1000" s="248"/>
    </row>
  </sheetData>
  <dataValidations>
    <dataValidation type="list" allowBlank="1" showErrorMessage="1" sqref="T3:T76">
      <formula1>"Same,White,Black,Wood"</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62626"/>
    <outlinePr summaryBelow="0" summaryRight="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7.71"/>
    <col customWidth="1" min="2" max="2" width="10.86"/>
    <col customWidth="1" min="3" max="4" width="16.43"/>
    <col customWidth="1" min="5" max="5" width="24.29"/>
    <col customWidth="1" min="6" max="6" width="65.43"/>
    <col customWidth="1" min="7" max="7" width="11.71"/>
    <col customWidth="1" min="8" max="11" width="5.43"/>
    <col customWidth="1" min="12" max="12" width="12.0"/>
    <col customWidth="1" min="13" max="20" width="7.14"/>
    <col customWidth="1" min="21" max="22" width="9.14"/>
    <col customWidth="1" min="23" max="23" width="11.86"/>
  </cols>
  <sheetData>
    <row r="1" ht="13.5" customHeight="1">
      <c r="A1" s="1146" t="s">
        <v>116</v>
      </c>
      <c r="B1" s="1147"/>
      <c r="C1" s="1147"/>
      <c r="D1" s="1147"/>
      <c r="E1" s="1059"/>
      <c r="F1" s="1059"/>
      <c r="G1" s="1060"/>
      <c r="H1" s="1060"/>
      <c r="I1" s="1060"/>
      <c r="J1" s="1060"/>
      <c r="K1" s="1060"/>
      <c r="L1" s="1061"/>
      <c r="M1" s="1062">
        <f t="shared" ref="M1:W1" si="1">SUM(M3:M146)</f>
        <v>0</v>
      </c>
      <c r="N1" s="1063">
        <f t="shared" si="1"/>
        <v>0</v>
      </c>
      <c r="O1" s="1064">
        <f t="shared" si="1"/>
        <v>0</v>
      </c>
      <c r="P1" s="1065">
        <f t="shared" si="1"/>
        <v>0</v>
      </c>
      <c r="Q1" s="1066">
        <f t="shared" si="1"/>
        <v>0</v>
      </c>
      <c r="R1" s="1067">
        <f t="shared" si="1"/>
        <v>0</v>
      </c>
      <c r="S1" s="1068">
        <f t="shared" si="1"/>
        <v>0</v>
      </c>
      <c r="T1" s="1069">
        <f t="shared" si="1"/>
        <v>0</v>
      </c>
      <c r="U1" s="1071">
        <f t="shared" si="1"/>
        <v>0</v>
      </c>
      <c r="V1" s="1071">
        <f t="shared" si="1"/>
        <v>0</v>
      </c>
      <c r="W1" s="1148">
        <f t="shared" si="1"/>
        <v>0</v>
      </c>
      <c r="X1" s="1149" t="s">
        <v>1442</v>
      </c>
    </row>
    <row r="2" ht="42.0" customHeight="1">
      <c r="A2" s="1150" t="s">
        <v>1208</v>
      </c>
      <c r="B2" s="1075"/>
      <c r="C2" s="1075"/>
      <c r="D2" s="1075" t="s">
        <v>1443</v>
      </c>
      <c r="E2" s="33" t="s">
        <v>1211</v>
      </c>
      <c r="F2" s="33" t="s">
        <v>1444</v>
      </c>
      <c r="G2" s="1076"/>
      <c r="H2" s="1076" t="s">
        <v>1213</v>
      </c>
      <c r="I2" s="1076" t="s">
        <v>1214</v>
      </c>
      <c r="J2" s="1076" t="s">
        <v>217</v>
      </c>
      <c r="K2" s="1076" t="s">
        <v>1215</v>
      </c>
      <c r="L2" s="1077" t="s">
        <v>1216</v>
      </c>
      <c r="M2" s="1078" t="s">
        <v>1217</v>
      </c>
      <c r="N2" s="1079" t="s">
        <v>53</v>
      </c>
      <c r="O2" s="1080" t="s">
        <v>55</v>
      </c>
      <c r="P2" s="1081" t="s">
        <v>46</v>
      </c>
      <c r="Q2" s="1082" t="s">
        <v>1218</v>
      </c>
      <c r="R2" s="1070" t="s">
        <v>1219</v>
      </c>
      <c r="S2" s="1068" t="s">
        <v>1220</v>
      </c>
      <c r="T2" s="1083" t="s">
        <v>56</v>
      </c>
      <c r="U2" s="1071" t="s">
        <v>1221</v>
      </c>
      <c r="V2" s="1071" t="s">
        <v>1222</v>
      </c>
      <c r="W2" s="1148" t="s">
        <v>1223</v>
      </c>
      <c r="X2" s="1"/>
    </row>
    <row r="3" ht="132.75" customHeight="1">
      <c r="A3" s="1151" t="s">
        <v>1445</v>
      </c>
      <c r="B3" s="1085"/>
      <c r="C3" s="1086"/>
      <c r="D3" s="1086" t="s">
        <v>1446</v>
      </c>
      <c r="E3" s="1087" t="s">
        <v>1447</v>
      </c>
      <c r="F3" s="1087"/>
      <c r="G3" s="1152" t="s">
        <v>151</v>
      </c>
      <c r="H3" s="1088">
        <v>115.0</v>
      </c>
      <c r="I3" s="1153">
        <v>25.0</v>
      </c>
      <c r="J3" s="1088"/>
      <c r="K3" s="1088">
        <v>1.0</v>
      </c>
      <c r="L3" s="1089">
        <v>867.26</v>
      </c>
      <c r="M3" s="1090"/>
      <c r="N3" s="1091"/>
      <c r="O3" s="1092"/>
      <c r="P3" s="1093"/>
      <c r="Q3" s="1094"/>
      <c r="R3" s="1095"/>
      <c r="S3" s="1096"/>
      <c r="T3" s="1097"/>
      <c r="U3" s="1099">
        <f t="shared" ref="U3:U146" si="2">SUM(M3:T3)</f>
        <v>0</v>
      </c>
      <c r="V3" s="1099">
        <f t="shared" ref="V3:V146" si="3">U3*K3</f>
        <v>0</v>
      </c>
      <c r="W3" s="1154">
        <f t="shared" ref="W3:W146" si="4">U3*L3</f>
        <v>0</v>
      </c>
      <c r="X3" s="1101"/>
    </row>
    <row r="4" ht="132.75" customHeight="1">
      <c r="A4" s="1151" t="s">
        <v>1448</v>
      </c>
      <c r="B4" s="1085"/>
      <c r="C4" s="1086"/>
      <c r="D4" s="1086" t="s">
        <v>1446</v>
      </c>
      <c r="E4" s="1087" t="s">
        <v>1449</v>
      </c>
      <c r="F4" s="1087"/>
      <c r="G4" s="1152" t="s">
        <v>151</v>
      </c>
      <c r="H4" s="1088">
        <v>100.0</v>
      </c>
      <c r="I4" s="1153">
        <v>25.0</v>
      </c>
      <c r="J4" s="1088"/>
      <c r="K4" s="1088">
        <v>1.0</v>
      </c>
      <c r="L4" s="1089">
        <v>325.48</v>
      </c>
      <c r="M4" s="1090"/>
      <c r="N4" s="1091"/>
      <c r="O4" s="1092"/>
      <c r="P4" s="1093"/>
      <c r="Q4" s="1094"/>
      <c r="R4" s="1095"/>
      <c r="S4" s="1096"/>
      <c r="T4" s="1097"/>
      <c r="U4" s="1099">
        <f t="shared" si="2"/>
        <v>0</v>
      </c>
      <c r="V4" s="1099">
        <f t="shared" si="3"/>
        <v>0</v>
      </c>
      <c r="W4" s="1154">
        <f t="shared" si="4"/>
        <v>0</v>
      </c>
      <c r="X4" s="1101"/>
    </row>
    <row r="5" ht="132.75" customHeight="1">
      <c r="A5" s="1151" t="s">
        <v>1450</v>
      </c>
      <c r="B5" s="1085"/>
      <c r="C5" s="1086"/>
      <c r="D5" s="1086" t="s">
        <v>1446</v>
      </c>
      <c r="E5" s="1087" t="s">
        <v>1451</v>
      </c>
      <c r="F5" s="1087"/>
      <c r="G5" s="1152" t="s">
        <v>151</v>
      </c>
      <c r="H5" s="1088">
        <v>100.0</v>
      </c>
      <c r="I5" s="1153">
        <v>25.0</v>
      </c>
      <c r="J5" s="1088"/>
      <c r="K5" s="1088">
        <v>1.0</v>
      </c>
      <c r="L5" s="1089">
        <v>539.72</v>
      </c>
      <c r="M5" s="1090"/>
      <c r="N5" s="1091"/>
      <c r="O5" s="1092"/>
      <c r="P5" s="1093"/>
      <c r="Q5" s="1094"/>
      <c r="R5" s="1095"/>
      <c r="S5" s="1096"/>
      <c r="T5" s="1097"/>
      <c r="U5" s="1099">
        <f t="shared" si="2"/>
        <v>0</v>
      </c>
      <c r="V5" s="1099">
        <f t="shared" si="3"/>
        <v>0</v>
      </c>
      <c r="W5" s="1154">
        <f t="shared" si="4"/>
        <v>0</v>
      </c>
      <c r="X5" s="1101"/>
    </row>
    <row r="6" ht="132.75" customHeight="1">
      <c r="A6" s="1151" t="s">
        <v>1452</v>
      </c>
      <c r="B6" s="1102"/>
      <c r="C6" s="1103"/>
      <c r="D6" s="1086" t="s">
        <v>1446</v>
      </c>
      <c r="E6" s="1104" t="s">
        <v>1453</v>
      </c>
      <c r="F6" s="1087"/>
      <c r="G6" s="1152" t="s">
        <v>151</v>
      </c>
      <c r="H6" s="1153">
        <v>100.0</v>
      </c>
      <c r="I6" s="1153">
        <v>25.0</v>
      </c>
      <c r="J6" s="1088"/>
      <c r="K6" s="1088">
        <v>1.0</v>
      </c>
      <c r="L6" s="1106">
        <v>353.29</v>
      </c>
      <c r="M6" s="1107"/>
      <c r="N6" s="1108"/>
      <c r="O6" s="1109"/>
      <c r="P6" s="1110"/>
      <c r="Q6" s="1111"/>
      <c r="R6" s="1112"/>
      <c r="S6" s="1113"/>
      <c r="T6" s="1114"/>
      <c r="U6" s="1099">
        <f t="shared" si="2"/>
        <v>0</v>
      </c>
      <c r="V6" s="1099">
        <f t="shared" si="3"/>
        <v>0</v>
      </c>
      <c r="W6" s="1154">
        <f t="shared" si="4"/>
        <v>0</v>
      </c>
      <c r="X6" s="1101"/>
    </row>
    <row r="7" ht="132.75" customHeight="1">
      <c r="A7" s="1151" t="s">
        <v>1454</v>
      </c>
      <c r="B7" s="1085"/>
      <c r="C7" s="1086"/>
      <c r="D7" s="1086" t="s">
        <v>1446</v>
      </c>
      <c r="E7" s="1087" t="s">
        <v>1455</v>
      </c>
      <c r="F7" s="1087"/>
      <c r="G7" s="1152" t="s">
        <v>151</v>
      </c>
      <c r="H7" s="1153">
        <v>100.0</v>
      </c>
      <c r="I7" s="1153">
        <v>25.0</v>
      </c>
      <c r="J7" s="1088"/>
      <c r="K7" s="1088">
        <v>1.0</v>
      </c>
      <c r="L7" s="1089">
        <v>353.29</v>
      </c>
      <c r="M7" s="1090"/>
      <c r="N7" s="1091"/>
      <c r="O7" s="1092"/>
      <c r="P7" s="1093"/>
      <c r="Q7" s="1094"/>
      <c r="R7" s="1095"/>
      <c r="S7" s="1096"/>
      <c r="T7" s="1097"/>
      <c r="U7" s="1099">
        <f t="shared" si="2"/>
        <v>0</v>
      </c>
      <c r="V7" s="1099">
        <f t="shared" si="3"/>
        <v>0</v>
      </c>
      <c r="W7" s="1154">
        <f t="shared" si="4"/>
        <v>0</v>
      </c>
      <c r="X7" s="1101"/>
    </row>
    <row r="8" ht="132.75" customHeight="1">
      <c r="A8" s="1151" t="s">
        <v>1456</v>
      </c>
      <c r="B8" s="1085"/>
      <c r="C8" s="1086"/>
      <c r="D8" s="1086" t="s">
        <v>1446</v>
      </c>
      <c r="E8" s="1087" t="s">
        <v>1457</v>
      </c>
      <c r="F8" s="1087"/>
      <c r="G8" s="1152" t="s">
        <v>151</v>
      </c>
      <c r="H8" s="1153">
        <v>103.0</v>
      </c>
      <c r="I8" s="1153">
        <v>25.0</v>
      </c>
      <c r="J8" s="1088"/>
      <c r="K8" s="1088">
        <v>1.0</v>
      </c>
      <c r="L8" s="1089">
        <v>470.71</v>
      </c>
      <c r="M8" s="1090"/>
      <c r="N8" s="1091"/>
      <c r="O8" s="1092"/>
      <c r="P8" s="1093"/>
      <c r="Q8" s="1094"/>
      <c r="R8" s="1095"/>
      <c r="S8" s="1096"/>
      <c r="T8" s="1097"/>
      <c r="U8" s="1099">
        <f t="shared" si="2"/>
        <v>0</v>
      </c>
      <c r="V8" s="1099">
        <f t="shared" si="3"/>
        <v>0</v>
      </c>
      <c r="W8" s="1154">
        <f t="shared" si="4"/>
        <v>0</v>
      </c>
      <c r="X8" s="1101"/>
    </row>
    <row r="9" ht="132.75" customHeight="1">
      <c r="A9" s="1151" t="s">
        <v>1458</v>
      </c>
      <c r="B9" s="1085"/>
      <c r="C9" s="1086"/>
      <c r="D9" s="1086" t="s">
        <v>1446</v>
      </c>
      <c r="E9" s="1087" t="s">
        <v>1459</v>
      </c>
      <c r="F9" s="1087"/>
      <c r="G9" s="1152" t="s">
        <v>151</v>
      </c>
      <c r="H9" s="1153">
        <v>103.0</v>
      </c>
      <c r="I9" s="1153">
        <v>25.0</v>
      </c>
      <c r="J9" s="1088"/>
      <c r="K9" s="1088">
        <v>1.0</v>
      </c>
      <c r="L9" s="1089">
        <v>470.71</v>
      </c>
      <c r="M9" s="1090"/>
      <c r="N9" s="1091"/>
      <c r="O9" s="1092"/>
      <c r="P9" s="1093"/>
      <c r="Q9" s="1094"/>
      <c r="R9" s="1095"/>
      <c r="S9" s="1096"/>
      <c r="T9" s="1097"/>
      <c r="U9" s="1099">
        <f t="shared" si="2"/>
        <v>0</v>
      </c>
      <c r="V9" s="1099">
        <f t="shared" si="3"/>
        <v>0</v>
      </c>
      <c r="W9" s="1154">
        <f t="shared" si="4"/>
        <v>0</v>
      </c>
      <c r="X9" s="1101"/>
    </row>
    <row r="10" ht="156.75" customHeight="1">
      <c r="A10" s="1151" t="s">
        <v>1460</v>
      </c>
      <c r="B10" s="1102"/>
      <c r="C10" s="1103"/>
      <c r="D10" s="1086" t="s">
        <v>1446</v>
      </c>
      <c r="E10" s="1104" t="s">
        <v>1461</v>
      </c>
      <c r="F10" s="1087"/>
      <c r="G10" s="1152" t="s">
        <v>151</v>
      </c>
      <c r="H10" s="1155">
        <v>135.0</v>
      </c>
      <c r="I10" s="1155">
        <v>25.0</v>
      </c>
      <c r="J10" s="1105"/>
      <c r="K10" s="1088">
        <v>1.0</v>
      </c>
      <c r="L10" s="1106">
        <v>404.79</v>
      </c>
      <c r="M10" s="1107"/>
      <c r="N10" s="1108"/>
      <c r="O10" s="1109"/>
      <c r="P10" s="1110"/>
      <c r="Q10" s="1111"/>
      <c r="R10" s="1112"/>
      <c r="S10" s="1113"/>
      <c r="T10" s="1114"/>
      <c r="U10" s="1099">
        <f t="shared" si="2"/>
        <v>0</v>
      </c>
      <c r="V10" s="1099">
        <f t="shared" si="3"/>
        <v>0</v>
      </c>
      <c r="W10" s="1154">
        <f t="shared" si="4"/>
        <v>0</v>
      </c>
      <c r="X10" s="1101"/>
    </row>
    <row r="11" ht="156.75" customHeight="1">
      <c r="A11" s="1151" t="s">
        <v>1462</v>
      </c>
      <c r="B11" s="1085"/>
      <c r="C11" s="1086"/>
      <c r="D11" s="1086" t="s">
        <v>1446</v>
      </c>
      <c r="E11" s="1087" t="s">
        <v>1463</v>
      </c>
      <c r="F11" s="1087"/>
      <c r="G11" s="1152" t="s">
        <v>151</v>
      </c>
      <c r="H11" s="1153">
        <v>135.0</v>
      </c>
      <c r="I11" s="1153">
        <v>25.0</v>
      </c>
      <c r="J11" s="1088"/>
      <c r="K11" s="1088">
        <v>1.0</v>
      </c>
      <c r="L11" s="1089">
        <v>404.79</v>
      </c>
      <c r="M11" s="1090"/>
      <c r="N11" s="1091"/>
      <c r="O11" s="1092"/>
      <c r="P11" s="1093"/>
      <c r="Q11" s="1094"/>
      <c r="R11" s="1095"/>
      <c r="S11" s="1096"/>
      <c r="T11" s="1097"/>
      <c r="U11" s="1099">
        <f t="shared" si="2"/>
        <v>0</v>
      </c>
      <c r="V11" s="1099">
        <f t="shared" si="3"/>
        <v>0</v>
      </c>
      <c r="W11" s="1154">
        <f t="shared" si="4"/>
        <v>0</v>
      </c>
      <c r="X11" s="1101"/>
    </row>
    <row r="12" ht="146.25" customHeight="1">
      <c r="A12" s="1156" t="s">
        <v>1464</v>
      </c>
      <c r="B12" s="1085"/>
      <c r="C12" s="1086"/>
      <c r="D12" s="1086" t="s">
        <v>1446</v>
      </c>
      <c r="E12" s="1087" t="s">
        <v>1465</v>
      </c>
      <c r="F12" s="1087"/>
      <c r="G12" s="1152" t="s">
        <v>151</v>
      </c>
      <c r="H12" s="1088">
        <v>150.0</v>
      </c>
      <c r="I12" s="1088">
        <v>17.0</v>
      </c>
      <c r="J12" s="1088"/>
      <c r="K12" s="1088">
        <v>1.0</v>
      </c>
      <c r="L12" s="1089">
        <v>258.53</v>
      </c>
      <c r="M12" s="1090"/>
      <c r="N12" s="1091"/>
      <c r="O12" s="1092"/>
      <c r="P12" s="1093"/>
      <c r="Q12" s="1094"/>
      <c r="R12" s="1095"/>
      <c r="S12" s="1096"/>
      <c r="T12" s="1097"/>
      <c r="U12" s="1099">
        <f t="shared" si="2"/>
        <v>0</v>
      </c>
      <c r="V12" s="1099">
        <f t="shared" si="3"/>
        <v>0</v>
      </c>
      <c r="W12" s="1154">
        <f t="shared" si="4"/>
        <v>0</v>
      </c>
      <c r="X12" s="1101"/>
    </row>
    <row r="13" ht="130.5" customHeight="1">
      <c r="A13" s="1151" t="s">
        <v>1466</v>
      </c>
      <c r="B13" s="1085"/>
      <c r="C13" s="1086"/>
      <c r="D13" s="1086" t="s">
        <v>1446</v>
      </c>
      <c r="E13" s="1087" t="s">
        <v>1467</v>
      </c>
      <c r="F13" s="1087"/>
      <c r="G13" s="1152" t="s">
        <v>151</v>
      </c>
      <c r="H13" s="1088">
        <v>150.0</v>
      </c>
      <c r="I13" s="1088">
        <v>23.0</v>
      </c>
      <c r="J13" s="1088"/>
      <c r="K13" s="1088">
        <v>1.0</v>
      </c>
      <c r="L13" s="1089">
        <v>285.31</v>
      </c>
      <c r="M13" s="1090"/>
      <c r="N13" s="1091"/>
      <c r="O13" s="1092"/>
      <c r="P13" s="1093"/>
      <c r="Q13" s="1094"/>
      <c r="R13" s="1095"/>
      <c r="S13" s="1096"/>
      <c r="T13" s="1097"/>
      <c r="U13" s="1099">
        <f t="shared" si="2"/>
        <v>0</v>
      </c>
      <c r="V13" s="1099">
        <f t="shared" si="3"/>
        <v>0</v>
      </c>
      <c r="W13" s="1154">
        <f t="shared" si="4"/>
        <v>0</v>
      </c>
      <c r="X13" s="1101"/>
    </row>
    <row r="14" ht="130.5" customHeight="1">
      <c r="A14" s="1151" t="s">
        <v>1468</v>
      </c>
      <c r="B14" s="1102"/>
      <c r="C14" s="1103"/>
      <c r="D14" s="1086" t="s">
        <v>1446</v>
      </c>
      <c r="E14" s="1104" t="s">
        <v>1469</v>
      </c>
      <c r="F14" s="1087"/>
      <c r="G14" s="1152" t="s">
        <v>151</v>
      </c>
      <c r="H14" s="1105">
        <v>150.0</v>
      </c>
      <c r="I14" s="1105">
        <v>28.0</v>
      </c>
      <c r="J14" s="1105"/>
      <c r="K14" s="1088">
        <v>1.0</v>
      </c>
      <c r="L14" s="1106">
        <v>317.24</v>
      </c>
      <c r="M14" s="1107"/>
      <c r="N14" s="1108"/>
      <c r="O14" s="1109"/>
      <c r="P14" s="1110"/>
      <c r="Q14" s="1111"/>
      <c r="R14" s="1112"/>
      <c r="S14" s="1113"/>
      <c r="T14" s="1114"/>
      <c r="U14" s="1099">
        <f t="shared" si="2"/>
        <v>0</v>
      </c>
      <c r="V14" s="1099">
        <f t="shared" si="3"/>
        <v>0</v>
      </c>
      <c r="W14" s="1154">
        <f t="shared" si="4"/>
        <v>0</v>
      </c>
      <c r="X14" s="1101"/>
    </row>
    <row r="15" ht="130.5" customHeight="1">
      <c r="A15" s="1151" t="s">
        <v>1470</v>
      </c>
      <c r="B15" s="1085"/>
      <c r="C15" s="1086"/>
      <c r="D15" s="1086" t="s">
        <v>1446</v>
      </c>
      <c r="E15" s="1087" t="s">
        <v>1471</v>
      </c>
      <c r="F15" s="1087"/>
      <c r="G15" s="1152" t="s">
        <v>151</v>
      </c>
      <c r="H15" s="1088">
        <v>95.0</v>
      </c>
      <c r="I15" s="1088">
        <v>10.0</v>
      </c>
      <c r="J15" s="1088"/>
      <c r="K15" s="1088">
        <v>1.0</v>
      </c>
      <c r="L15" s="1089">
        <v>114.33</v>
      </c>
      <c r="M15" s="1090"/>
      <c r="N15" s="1091"/>
      <c r="O15" s="1092"/>
      <c r="P15" s="1093"/>
      <c r="Q15" s="1094"/>
      <c r="R15" s="1095"/>
      <c r="S15" s="1096"/>
      <c r="T15" s="1097"/>
      <c r="U15" s="1099">
        <f t="shared" si="2"/>
        <v>0</v>
      </c>
      <c r="V15" s="1099">
        <f t="shared" si="3"/>
        <v>0</v>
      </c>
      <c r="W15" s="1154">
        <f t="shared" si="4"/>
        <v>0</v>
      </c>
      <c r="X15" s="1101"/>
    </row>
    <row r="16" ht="130.5" customHeight="1">
      <c r="A16" s="1151" t="s">
        <v>1472</v>
      </c>
      <c r="B16" s="1085"/>
      <c r="C16" s="1086"/>
      <c r="D16" s="1086" t="s">
        <v>1446</v>
      </c>
      <c r="E16" s="1087" t="s">
        <v>1473</v>
      </c>
      <c r="F16" s="1087"/>
      <c r="G16" s="1152" t="s">
        <v>151</v>
      </c>
      <c r="H16" s="1088">
        <v>55.0</v>
      </c>
      <c r="I16" s="1088">
        <v>7.5</v>
      </c>
      <c r="J16" s="1088"/>
      <c r="K16" s="1088">
        <v>1.0</v>
      </c>
      <c r="L16" s="1089">
        <v>66.95</v>
      </c>
      <c r="M16" s="1090"/>
      <c r="N16" s="1091"/>
      <c r="O16" s="1092"/>
      <c r="P16" s="1093"/>
      <c r="Q16" s="1094"/>
      <c r="R16" s="1095"/>
      <c r="S16" s="1096"/>
      <c r="T16" s="1097"/>
      <c r="U16" s="1099">
        <f t="shared" si="2"/>
        <v>0</v>
      </c>
      <c r="V16" s="1099">
        <f t="shared" si="3"/>
        <v>0</v>
      </c>
      <c r="W16" s="1154">
        <f t="shared" si="4"/>
        <v>0</v>
      </c>
      <c r="X16" s="1101"/>
    </row>
    <row r="17" ht="130.5" customHeight="1">
      <c r="A17" s="1151" t="s">
        <v>1474</v>
      </c>
      <c r="B17" s="1085"/>
      <c r="C17" s="1086"/>
      <c r="D17" s="1086" t="s">
        <v>1446</v>
      </c>
      <c r="E17" s="1087" t="s">
        <v>1475</v>
      </c>
      <c r="F17" s="1087"/>
      <c r="G17" s="1152" t="s">
        <v>151</v>
      </c>
      <c r="H17" s="1088">
        <v>110.0</v>
      </c>
      <c r="I17" s="1088">
        <v>20.0</v>
      </c>
      <c r="J17" s="1088"/>
      <c r="K17" s="1088">
        <v>1.0</v>
      </c>
      <c r="L17" s="1089">
        <v>344.02</v>
      </c>
      <c r="M17" s="1090"/>
      <c r="N17" s="1091"/>
      <c r="O17" s="1092"/>
      <c r="P17" s="1093"/>
      <c r="Q17" s="1094"/>
      <c r="R17" s="1095"/>
      <c r="S17" s="1096"/>
      <c r="T17" s="1097"/>
      <c r="U17" s="1099">
        <f t="shared" si="2"/>
        <v>0</v>
      </c>
      <c r="V17" s="1099">
        <f t="shared" si="3"/>
        <v>0</v>
      </c>
      <c r="W17" s="1154">
        <f t="shared" si="4"/>
        <v>0</v>
      </c>
      <c r="X17" s="1101"/>
    </row>
    <row r="18" ht="130.5" customHeight="1">
      <c r="A18" s="1151" t="s">
        <v>1476</v>
      </c>
      <c r="B18" s="1102"/>
      <c r="C18" s="1103"/>
      <c r="D18" s="1086" t="s">
        <v>1446</v>
      </c>
      <c r="E18" s="1104" t="s">
        <v>1477</v>
      </c>
      <c r="G18" s="1152" t="s">
        <v>151</v>
      </c>
      <c r="H18" s="1105">
        <v>110.0</v>
      </c>
      <c r="I18" s="1105">
        <v>20.0</v>
      </c>
      <c r="J18" s="1105"/>
      <c r="K18" s="1088">
        <v>1.0</v>
      </c>
      <c r="L18" s="1106">
        <v>367.71</v>
      </c>
      <c r="M18" s="1107"/>
      <c r="N18" s="1108"/>
      <c r="O18" s="1109"/>
      <c r="P18" s="1110"/>
      <c r="Q18" s="1111"/>
      <c r="R18" s="1112"/>
      <c r="S18" s="1113"/>
      <c r="T18" s="1114"/>
      <c r="U18" s="1099">
        <f t="shared" si="2"/>
        <v>0</v>
      </c>
      <c r="V18" s="1099">
        <f t="shared" si="3"/>
        <v>0</v>
      </c>
      <c r="W18" s="1154">
        <f t="shared" si="4"/>
        <v>0</v>
      </c>
      <c r="X18" s="1101"/>
    </row>
    <row r="19" ht="130.5" customHeight="1">
      <c r="A19" s="1151" t="s">
        <v>1478</v>
      </c>
      <c r="B19" s="1085"/>
      <c r="C19" s="1086"/>
      <c r="D19" s="1086" t="s">
        <v>1446</v>
      </c>
      <c r="E19" s="1087" t="s">
        <v>1479</v>
      </c>
      <c r="F19" s="1087"/>
      <c r="G19" s="1152" t="s">
        <v>151</v>
      </c>
      <c r="H19" s="1088">
        <v>110.0</v>
      </c>
      <c r="I19" s="1088">
        <v>24.0</v>
      </c>
      <c r="J19" s="1088"/>
      <c r="K19" s="1088">
        <v>1.0</v>
      </c>
      <c r="L19" s="1089">
        <v>398.61</v>
      </c>
      <c r="M19" s="1090"/>
      <c r="N19" s="1091"/>
      <c r="O19" s="1092"/>
      <c r="P19" s="1093"/>
      <c r="Q19" s="1094"/>
      <c r="R19" s="1095"/>
      <c r="S19" s="1096"/>
      <c r="T19" s="1097"/>
      <c r="U19" s="1099">
        <f t="shared" si="2"/>
        <v>0</v>
      </c>
      <c r="V19" s="1099">
        <f t="shared" si="3"/>
        <v>0</v>
      </c>
      <c r="W19" s="1154">
        <f t="shared" si="4"/>
        <v>0</v>
      </c>
      <c r="X19" s="1101"/>
    </row>
    <row r="20" ht="130.5" customHeight="1">
      <c r="A20" s="1151" t="s">
        <v>1480</v>
      </c>
      <c r="B20" s="1085"/>
      <c r="C20" s="1086"/>
      <c r="D20" s="1086" t="s">
        <v>1446</v>
      </c>
      <c r="E20" s="1087" t="s">
        <v>1481</v>
      </c>
      <c r="F20" s="1087"/>
      <c r="G20" s="1152" t="s">
        <v>151</v>
      </c>
      <c r="H20" s="1088">
        <v>110.0</v>
      </c>
      <c r="I20" s="1088">
        <v>22.0</v>
      </c>
      <c r="J20" s="1088"/>
      <c r="K20" s="1088">
        <v>1.0</v>
      </c>
      <c r="L20" s="1089">
        <v>405.82</v>
      </c>
      <c r="M20" s="1090"/>
      <c r="N20" s="1091"/>
      <c r="O20" s="1092"/>
      <c r="P20" s="1093"/>
      <c r="Q20" s="1094"/>
      <c r="R20" s="1095"/>
      <c r="S20" s="1096"/>
      <c r="T20" s="1097"/>
      <c r="U20" s="1099">
        <f t="shared" si="2"/>
        <v>0</v>
      </c>
      <c r="V20" s="1099">
        <f t="shared" si="3"/>
        <v>0</v>
      </c>
      <c r="W20" s="1154">
        <f t="shared" si="4"/>
        <v>0</v>
      </c>
      <c r="X20" s="1101"/>
    </row>
    <row r="21" ht="138.75" customHeight="1">
      <c r="A21" s="1151" t="s">
        <v>1482</v>
      </c>
      <c r="B21" s="1085"/>
      <c r="C21" s="1086"/>
      <c r="D21" s="1086" t="s">
        <v>1446</v>
      </c>
      <c r="E21" s="1087" t="s">
        <v>1483</v>
      </c>
      <c r="F21" s="1087"/>
      <c r="G21" s="1152" t="s">
        <v>151</v>
      </c>
      <c r="H21" s="1088">
        <v>50.0</v>
      </c>
      <c r="I21" s="1088">
        <v>10.0</v>
      </c>
      <c r="J21" s="1088"/>
      <c r="K21" s="1088">
        <v>1.0</v>
      </c>
      <c r="L21" s="1089">
        <v>99.91</v>
      </c>
      <c r="M21" s="1090"/>
      <c r="N21" s="1091"/>
      <c r="O21" s="1092"/>
      <c r="P21" s="1093"/>
      <c r="Q21" s="1094"/>
      <c r="R21" s="1095"/>
      <c r="S21" s="1096"/>
      <c r="T21" s="1097"/>
      <c r="U21" s="1099">
        <f t="shared" si="2"/>
        <v>0</v>
      </c>
      <c r="V21" s="1099">
        <f t="shared" si="3"/>
        <v>0</v>
      </c>
      <c r="W21" s="1154">
        <f t="shared" si="4"/>
        <v>0</v>
      </c>
      <c r="X21" s="1101"/>
    </row>
    <row r="22" ht="130.5" customHeight="1">
      <c r="A22" s="1151" t="s">
        <v>1484</v>
      </c>
      <c r="B22" s="1102"/>
      <c r="C22" s="1103"/>
      <c r="D22" s="1086" t="s">
        <v>1446</v>
      </c>
      <c r="E22" s="1104" t="s">
        <v>1485</v>
      </c>
      <c r="F22" s="1087"/>
      <c r="G22" s="1152" t="s">
        <v>151</v>
      </c>
      <c r="H22" s="1105">
        <v>50.0</v>
      </c>
      <c r="I22" s="1105">
        <v>10.0</v>
      </c>
      <c r="J22" s="1105"/>
      <c r="K22" s="1088">
        <v>1.0</v>
      </c>
      <c r="L22" s="1106">
        <v>116.39</v>
      </c>
      <c r="M22" s="1107"/>
      <c r="N22" s="1108"/>
      <c r="O22" s="1109"/>
      <c r="P22" s="1110"/>
      <c r="Q22" s="1111"/>
      <c r="R22" s="1112"/>
      <c r="S22" s="1113"/>
      <c r="T22" s="1114"/>
      <c r="U22" s="1099">
        <f t="shared" si="2"/>
        <v>0</v>
      </c>
      <c r="V22" s="1099">
        <f t="shared" si="3"/>
        <v>0</v>
      </c>
      <c r="W22" s="1154">
        <f t="shared" si="4"/>
        <v>0</v>
      </c>
      <c r="X22" s="1101"/>
    </row>
    <row r="23" ht="130.5" customHeight="1">
      <c r="A23" s="1151" t="s">
        <v>1486</v>
      </c>
      <c r="B23" s="1085"/>
      <c r="C23" s="1086"/>
      <c r="D23" s="1086" t="s">
        <v>1446</v>
      </c>
      <c r="E23" s="1087" t="s">
        <v>1487</v>
      </c>
      <c r="F23" s="1087"/>
      <c r="G23" s="1152" t="s">
        <v>151</v>
      </c>
      <c r="H23" s="1088">
        <v>50.0</v>
      </c>
      <c r="I23" s="1088">
        <v>25.0</v>
      </c>
      <c r="J23" s="1088"/>
      <c r="K23" s="1088">
        <v>1.0</v>
      </c>
      <c r="L23" s="1089">
        <v>117.42</v>
      </c>
      <c r="M23" s="1090"/>
      <c r="N23" s="1091"/>
      <c r="O23" s="1092"/>
      <c r="P23" s="1093"/>
      <c r="Q23" s="1094"/>
      <c r="R23" s="1095"/>
      <c r="S23" s="1096"/>
      <c r="T23" s="1097"/>
      <c r="U23" s="1099">
        <f t="shared" si="2"/>
        <v>0</v>
      </c>
      <c r="V23" s="1099">
        <f t="shared" si="3"/>
        <v>0</v>
      </c>
      <c r="W23" s="1154">
        <f t="shared" si="4"/>
        <v>0</v>
      </c>
      <c r="X23" s="1101"/>
    </row>
    <row r="24" ht="156.75" customHeight="1">
      <c r="A24" s="1151" t="s">
        <v>1488</v>
      </c>
      <c r="B24" s="1085"/>
      <c r="C24" s="1086"/>
      <c r="D24" s="1086" t="s">
        <v>1446</v>
      </c>
      <c r="E24" s="1087" t="s">
        <v>1489</v>
      </c>
      <c r="F24" s="1087"/>
      <c r="G24" s="1152" t="s">
        <v>151</v>
      </c>
      <c r="H24" s="1088">
        <v>39.0</v>
      </c>
      <c r="I24" s="1088">
        <v>8.0</v>
      </c>
      <c r="J24" s="1088"/>
      <c r="K24" s="1088">
        <v>1.0</v>
      </c>
      <c r="L24" s="1089">
        <v>92.7</v>
      </c>
      <c r="M24" s="1090"/>
      <c r="N24" s="1091"/>
      <c r="O24" s="1092"/>
      <c r="P24" s="1093"/>
      <c r="Q24" s="1094"/>
      <c r="R24" s="1095"/>
      <c r="S24" s="1096"/>
      <c r="T24" s="1097"/>
      <c r="U24" s="1099">
        <f t="shared" si="2"/>
        <v>0</v>
      </c>
      <c r="V24" s="1099">
        <f t="shared" si="3"/>
        <v>0</v>
      </c>
      <c r="W24" s="1154">
        <f t="shared" si="4"/>
        <v>0</v>
      </c>
      <c r="X24" s="1101"/>
    </row>
    <row r="25" ht="156.75" customHeight="1">
      <c r="A25" s="1151" t="s">
        <v>1490</v>
      </c>
      <c r="B25" s="1085"/>
      <c r="C25" s="1086"/>
      <c r="D25" s="1086" t="s">
        <v>1446</v>
      </c>
      <c r="E25" s="1087" t="s">
        <v>1491</v>
      </c>
      <c r="F25" s="1087"/>
      <c r="G25" s="1152" t="s">
        <v>151</v>
      </c>
      <c r="H25" s="1088">
        <v>63.0</v>
      </c>
      <c r="I25" s="1088">
        <v>12.0</v>
      </c>
      <c r="J25" s="1088"/>
      <c r="K25" s="1088">
        <v>1.0</v>
      </c>
      <c r="L25" s="1089">
        <v>149.35</v>
      </c>
      <c r="M25" s="1090"/>
      <c r="N25" s="1091"/>
      <c r="O25" s="1092"/>
      <c r="P25" s="1093"/>
      <c r="Q25" s="1094"/>
      <c r="R25" s="1095"/>
      <c r="S25" s="1096"/>
      <c r="T25" s="1097"/>
      <c r="U25" s="1099">
        <f t="shared" si="2"/>
        <v>0</v>
      </c>
      <c r="V25" s="1099">
        <f t="shared" si="3"/>
        <v>0</v>
      </c>
      <c r="W25" s="1154">
        <f t="shared" si="4"/>
        <v>0</v>
      </c>
      <c r="X25" s="1101"/>
    </row>
    <row r="26" ht="156.75" customHeight="1">
      <c r="A26" s="1151" t="s">
        <v>1492</v>
      </c>
      <c r="B26" s="1102"/>
      <c r="C26" s="1103"/>
      <c r="D26" s="1086" t="s">
        <v>1446</v>
      </c>
      <c r="E26" s="1104" t="s">
        <v>1493</v>
      </c>
      <c r="F26" s="1087"/>
      <c r="G26" s="1152" t="s">
        <v>151</v>
      </c>
      <c r="H26" s="1105">
        <v>96.0</v>
      </c>
      <c r="I26" s="1105">
        <v>18.0</v>
      </c>
      <c r="J26" s="1105"/>
      <c r="K26" s="1088">
        <v>1.0</v>
      </c>
      <c r="L26" s="1106">
        <v>235.87</v>
      </c>
      <c r="M26" s="1107"/>
      <c r="N26" s="1108"/>
      <c r="O26" s="1109"/>
      <c r="P26" s="1110"/>
      <c r="Q26" s="1111"/>
      <c r="R26" s="1112"/>
      <c r="S26" s="1113"/>
      <c r="T26" s="1114"/>
      <c r="U26" s="1099">
        <f t="shared" si="2"/>
        <v>0</v>
      </c>
      <c r="V26" s="1099">
        <f t="shared" si="3"/>
        <v>0</v>
      </c>
      <c r="W26" s="1154">
        <f t="shared" si="4"/>
        <v>0</v>
      </c>
      <c r="X26" s="1101"/>
    </row>
    <row r="27" ht="156.75" customHeight="1">
      <c r="A27" s="1151" t="s">
        <v>1494</v>
      </c>
      <c r="B27" s="1085"/>
      <c r="C27" s="1086"/>
      <c r="D27" s="1086" t="s">
        <v>1446</v>
      </c>
      <c r="E27" s="1087" t="s">
        <v>1495</v>
      </c>
      <c r="F27" s="1087"/>
      <c r="G27" s="1152" t="s">
        <v>151</v>
      </c>
      <c r="H27" s="1088">
        <v>39.0</v>
      </c>
      <c r="I27" s="1088">
        <v>11.0</v>
      </c>
      <c r="J27" s="1088"/>
      <c r="K27" s="1088">
        <v>1.0</v>
      </c>
      <c r="L27" s="1089">
        <v>111.24</v>
      </c>
      <c r="M27" s="1090"/>
      <c r="N27" s="1157"/>
      <c r="O27" s="1092"/>
      <c r="P27" s="1093"/>
      <c r="Q27" s="1094"/>
      <c r="R27" s="1095"/>
      <c r="S27" s="1096"/>
      <c r="T27" s="1097"/>
      <c r="U27" s="1099">
        <f t="shared" si="2"/>
        <v>0</v>
      </c>
      <c r="V27" s="1099">
        <f t="shared" si="3"/>
        <v>0</v>
      </c>
      <c r="W27" s="1154">
        <f t="shared" si="4"/>
        <v>0</v>
      </c>
      <c r="X27" s="1101"/>
    </row>
    <row r="28" ht="156.75" customHeight="1">
      <c r="A28" s="1151" t="s">
        <v>1496</v>
      </c>
      <c r="B28" s="1085"/>
      <c r="C28" s="1086"/>
      <c r="D28" s="1086" t="s">
        <v>1446</v>
      </c>
      <c r="E28" s="1087" t="s">
        <v>1497</v>
      </c>
      <c r="F28" s="1087"/>
      <c r="G28" s="1152" t="s">
        <v>151</v>
      </c>
      <c r="H28" s="1088">
        <v>63.0</v>
      </c>
      <c r="I28" s="1088">
        <v>18.0</v>
      </c>
      <c r="J28" s="1088"/>
      <c r="K28" s="1088">
        <v>1.0</v>
      </c>
      <c r="L28" s="1089">
        <v>179.22</v>
      </c>
      <c r="M28" s="1090"/>
      <c r="N28" s="1091"/>
      <c r="O28" s="1092"/>
      <c r="P28" s="1093"/>
      <c r="Q28" s="1094"/>
      <c r="R28" s="1095"/>
      <c r="S28" s="1096"/>
      <c r="T28" s="1097"/>
      <c r="U28" s="1099">
        <f t="shared" si="2"/>
        <v>0</v>
      </c>
      <c r="V28" s="1099">
        <f t="shared" si="3"/>
        <v>0</v>
      </c>
      <c r="W28" s="1154">
        <f t="shared" si="4"/>
        <v>0</v>
      </c>
      <c r="X28" s="1101"/>
    </row>
    <row r="29" ht="156.75" customHeight="1">
      <c r="A29" s="1151" t="s">
        <v>1498</v>
      </c>
      <c r="B29" s="1085"/>
      <c r="C29" s="1086"/>
      <c r="D29" s="1086" t="s">
        <v>1446</v>
      </c>
      <c r="E29" s="1087" t="s">
        <v>1499</v>
      </c>
      <c r="F29" s="1087"/>
      <c r="G29" s="1152" t="s">
        <v>151</v>
      </c>
      <c r="H29" s="1105">
        <v>96.0</v>
      </c>
      <c r="I29" s="1088">
        <v>27.0</v>
      </c>
      <c r="J29" s="1088"/>
      <c r="K29" s="1088">
        <v>1.0</v>
      </c>
      <c r="L29" s="1089">
        <v>283.25</v>
      </c>
      <c r="M29" s="1090"/>
      <c r="N29" s="1091"/>
      <c r="O29" s="1092"/>
      <c r="P29" s="1093"/>
      <c r="Q29" s="1094"/>
      <c r="R29" s="1095"/>
      <c r="S29" s="1096"/>
      <c r="T29" s="1097"/>
      <c r="U29" s="1099">
        <f t="shared" si="2"/>
        <v>0</v>
      </c>
      <c r="V29" s="1099">
        <f t="shared" si="3"/>
        <v>0</v>
      </c>
      <c r="W29" s="1154">
        <f t="shared" si="4"/>
        <v>0</v>
      </c>
      <c r="X29" s="1101"/>
    </row>
    <row r="30" ht="169.5" customHeight="1">
      <c r="A30" s="1151" t="s">
        <v>1500</v>
      </c>
      <c r="B30" s="1102"/>
      <c r="C30" s="1103"/>
      <c r="D30" s="1086" t="s">
        <v>1446</v>
      </c>
      <c r="E30" s="1104" t="s">
        <v>1501</v>
      </c>
      <c r="F30" s="1087"/>
      <c r="G30" s="1152" t="s">
        <v>151</v>
      </c>
      <c r="H30" s="1088">
        <v>39.0</v>
      </c>
      <c r="I30" s="1105">
        <v>14.0</v>
      </c>
      <c r="J30" s="1105"/>
      <c r="K30" s="1088">
        <v>1.0</v>
      </c>
      <c r="L30" s="1106">
        <v>77.25</v>
      </c>
      <c r="M30" s="1107"/>
      <c r="N30" s="1108"/>
      <c r="O30" s="1109"/>
      <c r="P30" s="1110"/>
      <c r="Q30" s="1111"/>
      <c r="R30" s="1112"/>
      <c r="S30" s="1113"/>
      <c r="T30" s="1114"/>
      <c r="U30" s="1099">
        <f t="shared" si="2"/>
        <v>0</v>
      </c>
      <c r="V30" s="1099">
        <f t="shared" si="3"/>
        <v>0</v>
      </c>
      <c r="W30" s="1154">
        <f t="shared" si="4"/>
        <v>0</v>
      </c>
      <c r="X30" s="1101"/>
    </row>
    <row r="31" ht="156.75" customHeight="1">
      <c r="A31" s="1151" t="s">
        <v>1502</v>
      </c>
      <c r="B31" s="1085"/>
      <c r="C31" s="1086"/>
      <c r="D31" s="1086" t="s">
        <v>1446</v>
      </c>
      <c r="E31" s="1087" t="s">
        <v>1503</v>
      </c>
      <c r="F31" s="1087"/>
      <c r="G31" s="1152" t="s">
        <v>151</v>
      </c>
      <c r="H31" s="1088">
        <v>63.0</v>
      </c>
      <c r="I31" s="1088">
        <v>23.0</v>
      </c>
      <c r="J31" s="1088"/>
      <c r="K31" s="1088">
        <v>1.0</v>
      </c>
      <c r="L31" s="1089">
        <v>215.27</v>
      </c>
      <c r="M31" s="1090"/>
      <c r="N31" s="1091"/>
      <c r="O31" s="1092"/>
      <c r="P31" s="1093"/>
      <c r="Q31" s="1094"/>
      <c r="R31" s="1095"/>
      <c r="S31" s="1096"/>
      <c r="T31" s="1097"/>
      <c r="U31" s="1099">
        <f t="shared" si="2"/>
        <v>0</v>
      </c>
      <c r="V31" s="1099">
        <f t="shared" si="3"/>
        <v>0</v>
      </c>
      <c r="W31" s="1154">
        <f t="shared" si="4"/>
        <v>0</v>
      </c>
      <c r="X31" s="1101"/>
    </row>
    <row r="32" ht="156.75" customHeight="1">
      <c r="A32" s="1151" t="s">
        <v>1504</v>
      </c>
      <c r="B32" s="1085"/>
      <c r="C32" s="1086"/>
      <c r="D32" s="1086" t="s">
        <v>1446</v>
      </c>
      <c r="E32" s="1087" t="s">
        <v>1505</v>
      </c>
      <c r="F32" s="1087"/>
      <c r="G32" s="1152" t="s">
        <v>151</v>
      </c>
      <c r="H32" s="1105">
        <v>96.0</v>
      </c>
      <c r="I32" s="1088">
        <v>35.0</v>
      </c>
      <c r="J32" s="1088"/>
      <c r="K32" s="1088">
        <v>1.0</v>
      </c>
      <c r="L32" s="1089">
        <v>338.87</v>
      </c>
      <c r="M32" s="1090"/>
      <c r="N32" s="1091"/>
      <c r="O32" s="1092"/>
      <c r="P32" s="1093"/>
      <c r="Q32" s="1094"/>
      <c r="R32" s="1095"/>
      <c r="S32" s="1096"/>
      <c r="T32" s="1097"/>
      <c r="U32" s="1099">
        <f t="shared" si="2"/>
        <v>0</v>
      </c>
      <c r="V32" s="1099">
        <f t="shared" si="3"/>
        <v>0</v>
      </c>
      <c r="W32" s="1154">
        <f t="shared" si="4"/>
        <v>0</v>
      </c>
      <c r="X32" s="1101"/>
    </row>
    <row r="33" ht="55.5" customHeight="1">
      <c r="A33" s="1151" t="s">
        <v>1506</v>
      </c>
      <c r="B33" s="1085">
        <v>1.7003901E7</v>
      </c>
      <c r="C33" s="1086" t="s">
        <v>1507</v>
      </c>
      <c r="D33" s="1086"/>
      <c r="E33" s="1087" t="s">
        <v>1508</v>
      </c>
      <c r="F33" s="1087"/>
      <c r="G33" s="1152" t="s">
        <v>151</v>
      </c>
      <c r="H33" s="1088">
        <v>60.0</v>
      </c>
      <c r="I33" s="1088">
        <v>13.0</v>
      </c>
      <c r="J33" s="1088" t="s">
        <v>805</v>
      </c>
      <c r="K33" s="1088">
        <v>1.0</v>
      </c>
      <c r="L33" s="1089">
        <v>166.86</v>
      </c>
      <c r="M33" s="1090"/>
      <c r="N33" s="1091"/>
      <c r="O33" s="1092"/>
      <c r="P33" s="1093"/>
      <c r="Q33" s="1094"/>
      <c r="R33" s="1095"/>
      <c r="S33" s="1096"/>
      <c r="T33" s="1097"/>
      <c r="U33" s="1099">
        <f t="shared" si="2"/>
        <v>0</v>
      </c>
      <c r="V33" s="1099">
        <f t="shared" si="3"/>
        <v>0</v>
      </c>
      <c r="W33" s="1154">
        <f t="shared" si="4"/>
        <v>0</v>
      </c>
      <c r="X33" s="1101"/>
    </row>
    <row r="34" ht="55.5" customHeight="1">
      <c r="A34" s="1151" t="s">
        <v>1509</v>
      </c>
      <c r="B34" s="1085">
        <v>1.7003902E7</v>
      </c>
      <c r="C34" s="1086" t="s">
        <v>1510</v>
      </c>
      <c r="D34" s="1086"/>
      <c r="E34" s="1087" t="s">
        <v>1511</v>
      </c>
      <c r="F34" s="1087"/>
      <c r="G34" s="1152" t="s">
        <v>151</v>
      </c>
      <c r="H34" s="1088">
        <v>90.0</v>
      </c>
      <c r="I34" s="1088">
        <v>20.0</v>
      </c>
      <c r="J34" s="1088" t="s">
        <v>802</v>
      </c>
      <c r="K34" s="1088">
        <v>1.0</v>
      </c>
      <c r="L34" s="1089">
        <v>266.77</v>
      </c>
      <c r="M34" s="1090"/>
      <c r="N34" s="1091"/>
      <c r="O34" s="1092"/>
      <c r="P34" s="1093"/>
      <c r="Q34" s="1094"/>
      <c r="R34" s="1095"/>
      <c r="S34" s="1096"/>
      <c r="T34" s="1097"/>
      <c r="U34" s="1099">
        <f t="shared" si="2"/>
        <v>0</v>
      </c>
      <c r="V34" s="1099">
        <f t="shared" si="3"/>
        <v>0</v>
      </c>
      <c r="W34" s="1154">
        <f t="shared" si="4"/>
        <v>0</v>
      </c>
      <c r="X34" s="1101"/>
    </row>
    <row r="35" ht="55.5" customHeight="1">
      <c r="A35" s="1151" t="s">
        <v>1512</v>
      </c>
      <c r="B35" s="1085">
        <v>1.7003903E7</v>
      </c>
      <c r="C35" s="1086" t="s">
        <v>1513</v>
      </c>
      <c r="D35" s="1086"/>
      <c r="E35" s="1087" t="s">
        <v>1514</v>
      </c>
      <c r="F35" s="1087"/>
      <c r="G35" s="1152" t="s">
        <v>151</v>
      </c>
      <c r="H35" s="1088">
        <v>120.0</v>
      </c>
      <c r="I35" s="1088">
        <v>27.0</v>
      </c>
      <c r="J35" s="1088" t="s">
        <v>232</v>
      </c>
      <c r="K35" s="1088">
        <v>1.0</v>
      </c>
      <c r="L35" s="1089">
        <v>474.83</v>
      </c>
      <c r="M35" s="1090"/>
      <c r="N35" s="1091"/>
      <c r="O35" s="1092"/>
      <c r="P35" s="1093"/>
      <c r="Q35" s="1094"/>
      <c r="R35" s="1095"/>
      <c r="S35" s="1096"/>
      <c r="T35" s="1097"/>
      <c r="U35" s="1099">
        <f t="shared" si="2"/>
        <v>0</v>
      </c>
      <c r="V35" s="1099">
        <f t="shared" si="3"/>
        <v>0</v>
      </c>
      <c r="W35" s="1154">
        <f t="shared" si="4"/>
        <v>0</v>
      </c>
      <c r="X35" s="1101"/>
    </row>
    <row r="36" ht="55.5" customHeight="1">
      <c r="A36" s="1151" t="s">
        <v>1515</v>
      </c>
      <c r="B36" s="1102">
        <v>1.7003904E7</v>
      </c>
      <c r="C36" s="1103" t="s">
        <v>1516</v>
      </c>
      <c r="D36" s="1086"/>
      <c r="E36" s="1104" t="s">
        <v>1517</v>
      </c>
      <c r="F36" s="1087"/>
      <c r="G36" s="1152" t="s">
        <v>151</v>
      </c>
      <c r="H36" s="1105">
        <v>150.0</v>
      </c>
      <c r="I36" s="1105">
        <v>33.0</v>
      </c>
      <c r="J36" s="1105" t="s">
        <v>251</v>
      </c>
      <c r="K36" s="1105">
        <v>1.0</v>
      </c>
      <c r="L36" s="1106">
        <v>746.75</v>
      </c>
      <c r="M36" s="1107"/>
      <c r="N36" s="1108"/>
      <c r="O36" s="1109"/>
      <c r="P36" s="1110"/>
      <c r="Q36" s="1111"/>
      <c r="R36" s="1112"/>
      <c r="S36" s="1113"/>
      <c r="T36" s="1114"/>
      <c r="U36" s="1116">
        <f t="shared" si="2"/>
        <v>0</v>
      </c>
      <c r="V36" s="1116">
        <f t="shared" si="3"/>
        <v>0</v>
      </c>
      <c r="W36" s="1158">
        <f t="shared" si="4"/>
        <v>0</v>
      </c>
      <c r="X36" s="1101"/>
    </row>
    <row r="37" ht="54.75" customHeight="1">
      <c r="A37" s="1151" t="s">
        <v>1518</v>
      </c>
      <c r="B37" s="1118">
        <v>1.7003905E7</v>
      </c>
      <c r="C37" s="1119" t="s">
        <v>1519</v>
      </c>
      <c r="D37" s="1119"/>
      <c r="E37" s="1120" t="s">
        <v>1520</v>
      </c>
      <c r="F37" s="1120"/>
      <c r="G37" s="1152" t="s">
        <v>151</v>
      </c>
      <c r="H37" s="1121">
        <v>85.0</v>
      </c>
      <c r="I37" s="1121">
        <v>15.0</v>
      </c>
      <c r="J37" s="1121" t="s">
        <v>802</v>
      </c>
      <c r="K37" s="1121">
        <v>1.0</v>
      </c>
      <c r="L37" s="1122">
        <v>217.33</v>
      </c>
      <c r="M37" s="1123"/>
      <c r="N37" s="1124"/>
      <c r="O37" s="1125"/>
      <c r="P37" s="1126"/>
      <c r="Q37" s="1127"/>
      <c r="R37" s="1128"/>
      <c r="S37" s="1129"/>
      <c r="T37" s="1130"/>
      <c r="U37" s="1132">
        <f t="shared" si="2"/>
        <v>0</v>
      </c>
      <c r="V37" s="1132">
        <f t="shared" si="3"/>
        <v>0</v>
      </c>
      <c r="W37" s="1159">
        <f t="shared" si="4"/>
        <v>0</v>
      </c>
      <c r="X37" s="1101"/>
    </row>
    <row r="38" ht="55.5" customHeight="1">
      <c r="A38" s="1151" t="s">
        <v>1521</v>
      </c>
      <c r="B38" s="1085">
        <v>1.7003906E7</v>
      </c>
      <c r="C38" s="1086" t="s">
        <v>1522</v>
      </c>
      <c r="D38" s="1086"/>
      <c r="E38" s="1087" t="s">
        <v>1523</v>
      </c>
      <c r="F38" s="1087"/>
      <c r="G38" s="1152" t="s">
        <v>151</v>
      </c>
      <c r="H38" s="1088">
        <v>115.0</v>
      </c>
      <c r="I38" s="1088">
        <v>20.0</v>
      </c>
      <c r="J38" s="1088" t="s">
        <v>232</v>
      </c>
      <c r="K38" s="1088">
        <v>1.0</v>
      </c>
      <c r="L38" s="1089">
        <v>390.37</v>
      </c>
      <c r="M38" s="1090"/>
      <c r="N38" s="1091"/>
      <c r="O38" s="1092"/>
      <c r="P38" s="1093"/>
      <c r="Q38" s="1094"/>
      <c r="R38" s="1095"/>
      <c r="S38" s="1096"/>
      <c r="T38" s="1097"/>
      <c r="U38" s="1099">
        <f t="shared" si="2"/>
        <v>0</v>
      </c>
      <c r="V38" s="1099">
        <f t="shared" si="3"/>
        <v>0</v>
      </c>
      <c r="W38" s="1154">
        <f t="shared" si="4"/>
        <v>0</v>
      </c>
      <c r="X38" s="1101"/>
    </row>
    <row r="39" ht="55.5" customHeight="1">
      <c r="A39" s="1151" t="s">
        <v>1524</v>
      </c>
      <c r="B39" s="1085">
        <v>1.7003907E7</v>
      </c>
      <c r="C39" s="1086" t="s">
        <v>1525</v>
      </c>
      <c r="D39" s="1086"/>
      <c r="E39" s="1087" t="s">
        <v>1526</v>
      </c>
      <c r="F39" s="1087"/>
      <c r="G39" s="1152" t="s">
        <v>151</v>
      </c>
      <c r="H39" s="1088">
        <v>145.0</v>
      </c>
      <c r="I39" s="1088">
        <v>26.0</v>
      </c>
      <c r="J39" s="1088" t="s">
        <v>251</v>
      </c>
      <c r="K39" s="1088">
        <v>1.0</v>
      </c>
      <c r="L39" s="1089">
        <v>623.15</v>
      </c>
      <c r="M39" s="1090"/>
      <c r="N39" s="1091"/>
      <c r="O39" s="1092"/>
      <c r="P39" s="1093"/>
      <c r="Q39" s="1094"/>
      <c r="R39" s="1095"/>
      <c r="S39" s="1096"/>
      <c r="T39" s="1097"/>
      <c r="U39" s="1099">
        <f t="shared" si="2"/>
        <v>0</v>
      </c>
      <c r="V39" s="1099">
        <f t="shared" si="3"/>
        <v>0</v>
      </c>
      <c r="W39" s="1154">
        <f t="shared" si="4"/>
        <v>0</v>
      </c>
      <c r="X39" s="1101"/>
    </row>
    <row r="40" ht="55.5" customHeight="1">
      <c r="A40" s="1151" t="s">
        <v>1527</v>
      </c>
      <c r="B40" s="1118">
        <v>1.7003908E7</v>
      </c>
      <c r="C40" s="1119" t="s">
        <v>1528</v>
      </c>
      <c r="D40" s="1119"/>
      <c r="E40" s="1120" t="s">
        <v>1529</v>
      </c>
      <c r="F40" s="1120"/>
      <c r="G40" s="1152" t="s">
        <v>151</v>
      </c>
      <c r="H40" s="1121">
        <v>75.0</v>
      </c>
      <c r="I40" s="1121">
        <v>19.0</v>
      </c>
      <c r="J40" s="1121" t="s">
        <v>802</v>
      </c>
      <c r="K40" s="1121">
        <v>1.0</v>
      </c>
      <c r="L40" s="1122">
        <v>271.92</v>
      </c>
      <c r="M40" s="1123"/>
      <c r="N40" s="1124"/>
      <c r="O40" s="1125"/>
      <c r="P40" s="1126"/>
      <c r="Q40" s="1127"/>
      <c r="R40" s="1128"/>
      <c r="S40" s="1129"/>
      <c r="T40" s="1130"/>
      <c r="U40" s="1132">
        <f t="shared" si="2"/>
        <v>0</v>
      </c>
      <c r="V40" s="1132">
        <f t="shared" si="3"/>
        <v>0</v>
      </c>
      <c r="W40" s="1159">
        <f t="shared" si="4"/>
        <v>0</v>
      </c>
      <c r="X40" s="1101"/>
    </row>
    <row r="41" ht="55.5" customHeight="1">
      <c r="A41" s="1151" t="s">
        <v>1530</v>
      </c>
      <c r="B41" s="1085">
        <v>1.7003909E7</v>
      </c>
      <c r="C41" s="1086" t="s">
        <v>1531</v>
      </c>
      <c r="D41" s="1086"/>
      <c r="E41" s="1087" t="s">
        <v>1532</v>
      </c>
      <c r="F41" s="1087"/>
      <c r="G41" s="1152" t="s">
        <v>151</v>
      </c>
      <c r="H41" s="1088">
        <v>105.0</v>
      </c>
      <c r="I41" s="1088">
        <v>26.0</v>
      </c>
      <c r="J41" s="1088" t="s">
        <v>232</v>
      </c>
      <c r="K41" s="1088">
        <v>1.0</v>
      </c>
      <c r="L41" s="1089">
        <v>381.1</v>
      </c>
      <c r="M41" s="1090"/>
      <c r="N41" s="1091"/>
      <c r="O41" s="1092"/>
      <c r="P41" s="1093"/>
      <c r="Q41" s="1094"/>
      <c r="R41" s="1095"/>
      <c r="S41" s="1096"/>
      <c r="T41" s="1097"/>
      <c r="U41" s="1099">
        <f t="shared" si="2"/>
        <v>0</v>
      </c>
      <c r="V41" s="1099">
        <f t="shared" si="3"/>
        <v>0</v>
      </c>
      <c r="W41" s="1154">
        <f t="shared" si="4"/>
        <v>0</v>
      </c>
      <c r="X41" s="1101"/>
    </row>
    <row r="42" ht="55.5" customHeight="1">
      <c r="A42" s="1151" t="s">
        <v>1533</v>
      </c>
      <c r="B42" s="1085">
        <v>1.700391E7</v>
      </c>
      <c r="C42" s="1086" t="s">
        <v>1534</v>
      </c>
      <c r="D42" s="1086"/>
      <c r="E42" s="1087" t="s">
        <v>1535</v>
      </c>
      <c r="F42" s="1087"/>
      <c r="G42" s="1152" t="s">
        <v>151</v>
      </c>
      <c r="H42" s="1088">
        <v>135.0</v>
      </c>
      <c r="I42" s="1088">
        <v>34.0</v>
      </c>
      <c r="J42" s="1088" t="s">
        <v>251</v>
      </c>
      <c r="K42" s="1088">
        <v>1.0</v>
      </c>
      <c r="L42" s="1089">
        <v>628.3</v>
      </c>
      <c r="M42" s="1090"/>
      <c r="N42" s="1091"/>
      <c r="O42" s="1092"/>
      <c r="P42" s="1093"/>
      <c r="Q42" s="1094"/>
      <c r="R42" s="1095"/>
      <c r="S42" s="1096"/>
      <c r="T42" s="1097"/>
      <c r="U42" s="1099">
        <f t="shared" si="2"/>
        <v>0</v>
      </c>
      <c r="V42" s="1099">
        <f t="shared" si="3"/>
        <v>0</v>
      </c>
      <c r="W42" s="1154">
        <f t="shared" si="4"/>
        <v>0</v>
      </c>
      <c r="X42" s="1101"/>
    </row>
    <row r="43" ht="55.5" customHeight="1">
      <c r="A43" s="1151" t="s">
        <v>1536</v>
      </c>
      <c r="B43" s="1118">
        <v>1.7003911E7</v>
      </c>
      <c r="C43" s="1119" t="s">
        <v>1537</v>
      </c>
      <c r="D43" s="1119"/>
      <c r="E43" s="1120" t="s">
        <v>1538</v>
      </c>
      <c r="F43" s="1120"/>
      <c r="G43" s="1152" t="s">
        <v>151</v>
      </c>
      <c r="H43" s="1121">
        <v>80.0</v>
      </c>
      <c r="I43" s="1121">
        <v>16.0</v>
      </c>
      <c r="J43" s="1121" t="s">
        <v>802</v>
      </c>
      <c r="K43" s="1121">
        <v>1.0</v>
      </c>
      <c r="L43" s="1122">
        <v>271.92</v>
      </c>
      <c r="M43" s="1123"/>
      <c r="N43" s="1124"/>
      <c r="O43" s="1125"/>
      <c r="P43" s="1126"/>
      <c r="Q43" s="1127"/>
      <c r="R43" s="1128"/>
      <c r="S43" s="1129"/>
      <c r="T43" s="1130"/>
      <c r="U43" s="1132">
        <f t="shared" si="2"/>
        <v>0</v>
      </c>
      <c r="V43" s="1132">
        <f t="shared" si="3"/>
        <v>0</v>
      </c>
      <c r="W43" s="1159">
        <f t="shared" si="4"/>
        <v>0</v>
      </c>
      <c r="X43" s="1101"/>
    </row>
    <row r="44" ht="55.5" customHeight="1">
      <c r="A44" s="1151" t="s">
        <v>1539</v>
      </c>
      <c r="B44" s="1085">
        <v>1.7003912E7</v>
      </c>
      <c r="C44" s="1086" t="s">
        <v>1540</v>
      </c>
      <c r="D44" s="1086"/>
      <c r="E44" s="1087" t="s">
        <v>1541</v>
      </c>
      <c r="F44" s="1087"/>
      <c r="G44" s="1152" t="s">
        <v>151</v>
      </c>
      <c r="H44" s="1088">
        <v>120.0</v>
      </c>
      <c r="I44" s="1088">
        <v>24.0</v>
      </c>
      <c r="J44" s="1088" t="s">
        <v>232</v>
      </c>
      <c r="K44" s="1088">
        <v>1.0</v>
      </c>
      <c r="L44" s="1089">
        <v>430.54</v>
      </c>
      <c r="M44" s="1090"/>
      <c r="N44" s="1091"/>
      <c r="O44" s="1092"/>
      <c r="P44" s="1093"/>
      <c r="Q44" s="1094"/>
      <c r="R44" s="1095"/>
      <c r="S44" s="1096"/>
      <c r="T44" s="1097"/>
      <c r="U44" s="1099">
        <f t="shared" si="2"/>
        <v>0</v>
      </c>
      <c r="V44" s="1099">
        <f t="shared" si="3"/>
        <v>0</v>
      </c>
      <c r="W44" s="1154">
        <f t="shared" si="4"/>
        <v>0</v>
      </c>
      <c r="X44" s="1101"/>
    </row>
    <row r="45" ht="55.5" customHeight="1">
      <c r="A45" s="1151" t="s">
        <v>1542</v>
      </c>
      <c r="B45" s="1085">
        <v>1.7003913E7</v>
      </c>
      <c r="C45" s="1086" t="s">
        <v>1543</v>
      </c>
      <c r="D45" s="1086"/>
      <c r="E45" s="1087" t="s">
        <v>1544</v>
      </c>
      <c r="F45" s="1087"/>
      <c r="G45" s="1152" t="s">
        <v>151</v>
      </c>
      <c r="H45" s="1088">
        <v>150.0</v>
      </c>
      <c r="I45" s="1088">
        <v>30.0</v>
      </c>
      <c r="J45" s="1088" t="s">
        <v>251</v>
      </c>
      <c r="K45" s="1088">
        <v>1.0</v>
      </c>
      <c r="L45" s="1089">
        <v>672.59</v>
      </c>
      <c r="M45" s="1090"/>
      <c r="N45" s="1091"/>
      <c r="O45" s="1092"/>
      <c r="P45" s="1093"/>
      <c r="Q45" s="1094"/>
      <c r="R45" s="1095"/>
      <c r="S45" s="1096"/>
      <c r="T45" s="1097"/>
      <c r="U45" s="1099">
        <f t="shared" si="2"/>
        <v>0</v>
      </c>
      <c r="V45" s="1099">
        <f t="shared" si="3"/>
        <v>0</v>
      </c>
      <c r="W45" s="1154">
        <f t="shared" si="4"/>
        <v>0</v>
      </c>
      <c r="X45" s="1101"/>
    </row>
    <row r="46" ht="55.5" customHeight="1">
      <c r="A46" s="1151" t="s">
        <v>1545</v>
      </c>
      <c r="B46" s="1118">
        <v>1.7003914E7</v>
      </c>
      <c r="C46" s="1119" t="s">
        <v>1546</v>
      </c>
      <c r="D46" s="1119"/>
      <c r="E46" s="1120" t="s">
        <v>1547</v>
      </c>
      <c r="F46" s="1120"/>
      <c r="G46" s="1152" t="s">
        <v>151</v>
      </c>
      <c r="H46" s="1121" t="s">
        <v>1266</v>
      </c>
      <c r="I46" s="1121">
        <v>15.0</v>
      </c>
      <c r="J46" s="1121" t="s">
        <v>802</v>
      </c>
      <c r="K46" s="1121">
        <v>2.0</v>
      </c>
      <c r="L46" s="1122">
        <v>250.29</v>
      </c>
      <c r="M46" s="1123"/>
      <c r="N46" s="1124"/>
      <c r="O46" s="1125"/>
      <c r="P46" s="1126"/>
      <c r="Q46" s="1127"/>
      <c r="R46" s="1128"/>
      <c r="S46" s="1129"/>
      <c r="T46" s="1130"/>
      <c r="U46" s="1132">
        <f t="shared" si="2"/>
        <v>0</v>
      </c>
      <c r="V46" s="1132">
        <f t="shared" si="3"/>
        <v>0</v>
      </c>
      <c r="W46" s="1159">
        <f t="shared" si="4"/>
        <v>0</v>
      </c>
      <c r="X46" s="1101"/>
    </row>
    <row r="47" ht="55.5" customHeight="1">
      <c r="A47" s="1151" t="s">
        <v>1548</v>
      </c>
      <c r="B47" s="1085">
        <v>1.7003915E7</v>
      </c>
      <c r="C47" s="1086" t="s">
        <v>1549</v>
      </c>
      <c r="D47" s="1086"/>
      <c r="E47" s="1087" t="s">
        <v>1550</v>
      </c>
      <c r="F47" s="1087"/>
      <c r="G47" s="1152" t="s">
        <v>151</v>
      </c>
      <c r="H47" s="1088" t="s">
        <v>1270</v>
      </c>
      <c r="I47" s="1088">
        <v>24.0</v>
      </c>
      <c r="J47" s="1088" t="s">
        <v>232</v>
      </c>
      <c r="K47" s="1088">
        <v>2.0</v>
      </c>
      <c r="L47" s="1089">
        <v>450.11</v>
      </c>
      <c r="M47" s="1090"/>
      <c r="N47" s="1091"/>
      <c r="O47" s="1092"/>
      <c r="P47" s="1093"/>
      <c r="Q47" s="1094"/>
      <c r="R47" s="1095"/>
      <c r="S47" s="1096"/>
      <c r="T47" s="1097"/>
      <c r="U47" s="1099">
        <f t="shared" si="2"/>
        <v>0</v>
      </c>
      <c r="V47" s="1099">
        <f t="shared" si="3"/>
        <v>0</v>
      </c>
      <c r="W47" s="1154">
        <f t="shared" si="4"/>
        <v>0</v>
      </c>
      <c r="X47" s="1101"/>
    </row>
    <row r="48" ht="55.5" customHeight="1">
      <c r="A48" s="1151" t="s">
        <v>1551</v>
      </c>
      <c r="B48" s="1118">
        <v>1.7003916E7</v>
      </c>
      <c r="C48" s="1119" t="s">
        <v>1552</v>
      </c>
      <c r="D48" s="1119"/>
      <c r="E48" s="1120" t="s">
        <v>1553</v>
      </c>
      <c r="F48" s="1120"/>
      <c r="G48" s="1152" t="s">
        <v>151</v>
      </c>
      <c r="H48" s="1121">
        <v>110.0</v>
      </c>
      <c r="I48" s="1121">
        <v>24.0</v>
      </c>
      <c r="J48" s="1121" t="s">
        <v>232</v>
      </c>
      <c r="K48" s="1121">
        <v>2.0</v>
      </c>
      <c r="L48" s="1122">
        <v>444.96</v>
      </c>
      <c r="M48" s="1123"/>
      <c r="N48" s="1124"/>
      <c r="O48" s="1125"/>
      <c r="P48" s="1126"/>
      <c r="Q48" s="1127"/>
      <c r="R48" s="1128"/>
      <c r="S48" s="1129"/>
      <c r="T48" s="1130"/>
      <c r="U48" s="1132">
        <f t="shared" si="2"/>
        <v>0</v>
      </c>
      <c r="V48" s="1132">
        <f t="shared" si="3"/>
        <v>0</v>
      </c>
      <c r="W48" s="1159">
        <f t="shared" si="4"/>
        <v>0</v>
      </c>
      <c r="X48" s="1101"/>
    </row>
    <row r="49" ht="55.5" customHeight="1">
      <c r="A49" s="1151" t="s">
        <v>1554</v>
      </c>
      <c r="B49" s="1085">
        <v>1.7003917E7</v>
      </c>
      <c r="C49" s="1086" t="s">
        <v>1555</v>
      </c>
      <c r="D49" s="1086"/>
      <c r="E49" s="1087" t="s">
        <v>1556</v>
      </c>
      <c r="F49" s="1087"/>
      <c r="G49" s="1152" t="s">
        <v>151</v>
      </c>
      <c r="H49" s="1088">
        <v>150.0</v>
      </c>
      <c r="I49" s="1088">
        <v>32.0</v>
      </c>
      <c r="J49" s="1088" t="s">
        <v>251</v>
      </c>
      <c r="K49" s="1088">
        <v>2.0</v>
      </c>
      <c r="L49" s="1089">
        <v>830.18</v>
      </c>
      <c r="M49" s="1090"/>
      <c r="N49" s="1091"/>
      <c r="O49" s="1092"/>
      <c r="P49" s="1093"/>
      <c r="Q49" s="1094"/>
      <c r="R49" s="1095"/>
      <c r="S49" s="1096"/>
      <c r="T49" s="1097"/>
      <c r="U49" s="1099">
        <f t="shared" si="2"/>
        <v>0</v>
      </c>
      <c r="V49" s="1099">
        <f t="shared" si="3"/>
        <v>0</v>
      </c>
      <c r="W49" s="1154">
        <f t="shared" si="4"/>
        <v>0</v>
      </c>
      <c r="X49" s="1101"/>
    </row>
    <row r="50" ht="55.5" customHeight="1">
      <c r="A50" s="1151" t="s">
        <v>1557</v>
      </c>
      <c r="B50" s="1118">
        <v>1.7003918E7</v>
      </c>
      <c r="C50" s="1119" t="s">
        <v>1558</v>
      </c>
      <c r="D50" s="1119"/>
      <c r="E50" s="1120" t="s">
        <v>827</v>
      </c>
      <c r="F50" s="1120"/>
      <c r="G50" s="1152" t="s">
        <v>151</v>
      </c>
      <c r="H50" s="1121">
        <v>67.0</v>
      </c>
      <c r="I50" s="1121">
        <v>16.0</v>
      </c>
      <c r="J50" s="1121" t="s">
        <v>802</v>
      </c>
      <c r="K50" s="1121">
        <v>1.0</v>
      </c>
      <c r="L50" s="1122">
        <v>153.47</v>
      </c>
      <c r="M50" s="1123"/>
      <c r="N50" s="1124"/>
      <c r="O50" s="1125"/>
      <c r="P50" s="1126"/>
      <c r="Q50" s="1127"/>
      <c r="R50" s="1128"/>
      <c r="S50" s="1129"/>
      <c r="T50" s="1130"/>
      <c r="U50" s="1132">
        <f t="shared" si="2"/>
        <v>0</v>
      </c>
      <c r="V50" s="1132">
        <f t="shared" si="3"/>
        <v>0</v>
      </c>
      <c r="W50" s="1159">
        <f t="shared" si="4"/>
        <v>0</v>
      </c>
      <c r="X50" s="1101"/>
    </row>
    <row r="51" ht="55.5" customHeight="1">
      <c r="A51" s="1151" t="s">
        <v>1559</v>
      </c>
      <c r="B51" s="1085">
        <v>1.7003919E7</v>
      </c>
      <c r="C51" s="1086" t="s">
        <v>1560</v>
      </c>
      <c r="D51" s="1086"/>
      <c r="E51" s="1086" t="s">
        <v>1561</v>
      </c>
      <c r="F51" s="1087"/>
      <c r="G51" s="1152" t="s">
        <v>151</v>
      </c>
      <c r="H51" s="1088">
        <v>76.0</v>
      </c>
      <c r="I51" s="1088">
        <v>12.0</v>
      </c>
      <c r="J51" s="1088" t="s">
        <v>802</v>
      </c>
      <c r="K51" s="1088">
        <v>1.0</v>
      </c>
      <c r="L51" s="1135">
        <v>181.28</v>
      </c>
      <c r="M51" s="1090"/>
      <c r="N51" s="1091"/>
      <c r="O51" s="1092"/>
      <c r="P51" s="1093"/>
      <c r="Q51" s="1094"/>
      <c r="R51" s="1095"/>
      <c r="S51" s="1096"/>
      <c r="T51" s="1097"/>
      <c r="U51" s="1099">
        <f t="shared" si="2"/>
        <v>0</v>
      </c>
      <c r="V51" s="1099">
        <f t="shared" si="3"/>
        <v>0</v>
      </c>
      <c r="W51" s="1154">
        <f t="shared" si="4"/>
        <v>0</v>
      </c>
      <c r="X51" s="1101"/>
    </row>
    <row r="52" ht="55.5" customHeight="1">
      <c r="A52" s="1151" t="s">
        <v>1562</v>
      </c>
      <c r="B52" s="1085">
        <v>1.700392E7</v>
      </c>
      <c r="C52" s="1086" t="s">
        <v>1563</v>
      </c>
      <c r="D52" s="1086"/>
      <c r="E52" s="1086" t="s">
        <v>877</v>
      </c>
      <c r="F52" s="1087"/>
      <c r="G52" s="1152" t="s">
        <v>151</v>
      </c>
      <c r="H52" s="1088">
        <v>86.0</v>
      </c>
      <c r="I52" s="1088">
        <v>12.0</v>
      </c>
      <c r="J52" s="1088" t="s">
        <v>802</v>
      </c>
      <c r="K52" s="1088">
        <v>1.0</v>
      </c>
      <c r="L52" s="1135">
        <v>216.3</v>
      </c>
      <c r="M52" s="1090"/>
      <c r="N52" s="1091"/>
      <c r="O52" s="1092"/>
      <c r="P52" s="1093"/>
      <c r="Q52" s="1094"/>
      <c r="R52" s="1095"/>
      <c r="S52" s="1096"/>
      <c r="T52" s="1097"/>
      <c r="U52" s="1099">
        <f t="shared" si="2"/>
        <v>0</v>
      </c>
      <c r="V52" s="1099">
        <f t="shared" si="3"/>
        <v>0</v>
      </c>
      <c r="W52" s="1154">
        <f t="shared" si="4"/>
        <v>0</v>
      </c>
      <c r="X52" s="1101"/>
    </row>
    <row r="53" ht="67.5" customHeight="1">
      <c r="A53" s="1151" t="s">
        <v>1564</v>
      </c>
      <c r="B53" s="1085">
        <v>1.7003921E7</v>
      </c>
      <c r="C53" s="1086" t="s">
        <v>1565</v>
      </c>
      <c r="D53" s="1086"/>
      <c r="E53" s="1086" t="s">
        <v>1566</v>
      </c>
      <c r="F53" s="1087"/>
      <c r="G53" s="1152" t="s">
        <v>151</v>
      </c>
      <c r="H53" s="1088">
        <v>85.0</v>
      </c>
      <c r="I53" s="1088">
        <v>17.0</v>
      </c>
      <c r="J53" s="1088" t="s">
        <v>802</v>
      </c>
      <c r="K53" s="1088">
        <v>1.0</v>
      </c>
      <c r="L53" s="1135">
        <v>209.09</v>
      </c>
      <c r="M53" s="1090"/>
      <c r="N53" s="1091"/>
      <c r="O53" s="1092"/>
      <c r="P53" s="1093"/>
      <c r="Q53" s="1094"/>
      <c r="R53" s="1095"/>
      <c r="S53" s="1096"/>
      <c r="T53" s="1097"/>
      <c r="U53" s="1099">
        <f t="shared" si="2"/>
        <v>0</v>
      </c>
      <c r="V53" s="1099">
        <f t="shared" si="3"/>
        <v>0</v>
      </c>
      <c r="W53" s="1154">
        <f t="shared" si="4"/>
        <v>0</v>
      </c>
      <c r="X53" s="1101"/>
    </row>
    <row r="54" ht="55.5" customHeight="1">
      <c r="A54" s="1151" t="s">
        <v>1567</v>
      </c>
      <c r="B54" s="1118">
        <v>1.7003922E7</v>
      </c>
      <c r="C54" s="1119" t="s">
        <v>1568</v>
      </c>
      <c r="D54" s="1119"/>
      <c r="E54" s="1120" t="s">
        <v>1569</v>
      </c>
      <c r="F54" s="1120"/>
      <c r="G54" s="1152" t="s">
        <v>151</v>
      </c>
      <c r="H54" s="1121">
        <v>60.0</v>
      </c>
      <c r="I54" s="1121">
        <v>15.0</v>
      </c>
      <c r="J54" s="1121" t="s">
        <v>802</v>
      </c>
      <c r="K54" s="1121">
        <v>1.0</v>
      </c>
      <c r="L54" s="1122">
        <v>104.03</v>
      </c>
      <c r="M54" s="1123"/>
      <c r="N54" s="1124"/>
      <c r="O54" s="1125"/>
      <c r="P54" s="1126"/>
      <c r="Q54" s="1127"/>
      <c r="R54" s="1128"/>
      <c r="S54" s="1129"/>
      <c r="T54" s="1130"/>
      <c r="U54" s="1132">
        <f t="shared" si="2"/>
        <v>0</v>
      </c>
      <c r="V54" s="1132">
        <f t="shared" si="3"/>
        <v>0</v>
      </c>
      <c r="W54" s="1159">
        <f t="shared" si="4"/>
        <v>0</v>
      </c>
      <c r="X54" s="1101"/>
    </row>
    <row r="55" ht="55.5" customHeight="1">
      <c r="A55" s="1151" t="s">
        <v>1570</v>
      </c>
      <c r="B55" s="1085">
        <v>1.7003923E7</v>
      </c>
      <c r="C55" s="1086" t="s">
        <v>1571</v>
      </c>
      <c r="D55" s="1086"/>
      <c r="E55" s="1087" t="s">
        <v>1572</v>
      </c>
      <c r="F55" s="1087"/>
      <c r="G55" s="1152" t="s">
        <v>151</v>
      </c>
      <c r="H55" s="1088">
        <v>90.0</v>
      </c>
      <c r="I55" s="1088">
        <v>22.0</v>
      </c>
      <c r="J55" s="1088" t="s">
        <v>232</v>
      </c>
      <c r="K55" s="1088">
        <v>1.0</v>
      </c>
      <c r="L55" s="1135">
        <v>229.69</v>
      </c>
      <c r="M55" s="1090"/>
      <c r="N55" s="1091"/>
      <c r="O55" s="1092"/>
      <c r="P55" s="1093"/>
      <c r="Q55" s="1094"/>
      <c r="R55" s="1095"/>
      <c r="S55" s="1096"/>
      <c r="T55" s="1097"/>
      <c r="U55" s="1099">
        <f t="shared" si="2"/>
        <v>0</v>
      </c>
      <c r="V55" s="1099">
        <f t="shared" si="3"/>
        <v>0</v>
      </c>
      <c r="W55" s="1154">
        <f t="shared" si="4"/>
        <v>0</v>
      </c>
      <c r="X55" s="1101"/>
    </row>
    <row r="56" ht="55.5" customHeight="1">
      <c r="A56" s="1151" t="s">
        <v>1573</v>
      </c>
      <c r="B56" s="1085">
        <v>1.7003924E7</v>
      </c>
      <c r="C56" s="1086" t="s">
        <v>1574</v>
      </c>
      <c r="D56" s="1086"/>
      <c r="E56" s="1087" t="s">
        <v>1575</v>
      </c>
      <c r="F56" s="1087"/>
      <c r="G56" s="1152" t="s">
        <v>151</v>
      </c>
      <c r="H56" s="1088">
        <v>135.0</v>
      </c>
      <c r="I56" s="1088">
        <v>34.0</v>
      </c>
      <c r="J56" s="1088" t="s">
        <v>251</v>
      </c>
      <c r="K56" s="1088">
        <v>1.0</v>
      </c>
      <c r="L56" s="1135">
        <v>365.65</v>
      </c>
      <c r="M56" s="1090"/>
      <c r="N56" s="1091"/>
      <c r="O56" s="1092"/>
      <c r="P56" s="1093"/>
      <c r="Q56" s="1094"/>
      <c r="R56" s="1095"/>
      <c r="S56" s="1096"/>
      <c r="T56" s="1097"/>
      <c r="U56" s="1099">
        <f t="shared" si="2"/>
        <v>0</v>
      </c>
      <c r="V56" s="1099">
        <f t="shared" si="3"/>
        <v>0</v>
      </c>
      <c r="W56" s="1154">
        <f t="shared" si="4"/>
        <v>0</v>
      </c>
      <c r="X56" s="1101"/>
    </row>
    <row r="57" ht="55.5" customHeight="1">
      <c r="A57" s="1151" t="s">
        <v>1576</v>
      </c>
      <c r="B57" s="1118">
        <v>1.7003925E7</v>
      </c>
      <c r="C57" s="1119" t="s">
        <v>1577</v>
      </c>
      <c r="D57" s="1119"/>
      <c r="E57" s="1120" t="s">
        <v>1578</v>
      </c>
      <c r="F57" s="1120"/>
      <c r="G57" s="1152" t="s">
        <v>151</v>
      </c>
      <c r="H57" s="1121">
        <v>60.0</v>
      </c>
      <c r="I57" s="1121">
        <v>15.0</v>
      </c>
      <c r="J57" s="1121" t="s">
        <v>802</v>
      </c>
      <c r="K57" s="1121">
        <v>1.0</v>
      </c>
      <c r="L57" s="1122">
        <v>97.85</v>
      </c>
      <c r="M57" s="1123"/>
      <c r="N57" s="1124"/>
      <c r="O57" s="1125"/>
      <c r="P57" s="1126"/>
      <c r="Q57" s="1127"/>
      <c r="R57" s="1128"/>
      <c r="S57" s="1129"/>
      <c r="T57" s="1130"/>
      <c r="U57" s="1132">
        <f t="shared" si="2"/>
        <v>0</v>
      </c>
      <c r="V57" s="1132">
        <f t="shared" si="3"/>
        <v>0</v>
      </c>
      <c r="W57" s="1159">
        <f t="shared" si="4"/>
        <v>0</v>
      </c>
      <c r="X57" s="1101"/>
    </row>
    <row r="58" ht="55.5" customHeight="1">
      <c r="A58" s="1151" t="s">
        <v>1579</v>
      </c>
      <c r="B58" s="1085">
        <v>1.7003926E7</v>
      </c>
      <c r="C58" s="1086" t="s">
        <v>1580</v>
      </c>
      <c r="D58" s="1086"/>
      <c r="E58" s="1087" t="s">
        <v>1581</v>
      </c>
      <c r="F58" s="1087"/>
      <c r="G58" s="1152" t="s">
        <v>151</v>
      </c>
      <c r="H58" s="1088">
        <v>90.0</v>
      </c>
      <c r="I58" s="1088">
        <v>22.0</v>
      </c>
      <c r="J58" s="1088" t="s">
        <v>232</v>
      </c>
      <c r="K58" s="1088">
        <v>1.0</v>
      </c>
      <c r="L58" s="1135">
        <v>216.3</v>
      </c>
      <c r="M58" s="1090"/>
      <c r="N58" s="1091"/>
      <c r="O58" s="1092"/>
      <c r="P58" s="1093"/>
      <c r="Q58" s="1094"/>
      <c r="R58" s="1095"/>
      <c r="S58" s="1096"/>
      <c r="T58" s="1097"/>
      <c r="U58" s="1099">
        <f t="shared" si="2"/>
        <v>0</v>
      </c>
      <c r="V58" s="1099">
        <f t="shared" si="3"/>
        <v>0</v>
      </c>
      <c r="W58" s="1154">
        <f t="shared" si="4"/>
        <v>0</v>
      </c>
      <c r="X58" s="1101"/>
    </row>
    <row r="59" ht="55.5" customHeight="1">
      <c r="A59" s="1151" t="s">
        <v>1582</v>
      </c>
      <c r="B59" s="1085">
        <v>1.7003927E7</v>
      </c>
      <c r="C59" s="1086" t="s">
        <v>1583</v>
      </c>
      <c r="D59" s="1086"/>
      <c r="E59" s="1087" t="s">
        <v>1584</v>
      </c>
      <c r="F59" s="1087"/>
      <c r="G59" s="1152" t="s">
        <v>151</v>
      </c>
      <c r="H59" s="1088">
        <v>135.0</v>
      </c>
      <c r="I59" s="1088">
        <v>34.0</v>
      </c>
      <c r="J59" s="1088" t="s">
        <v>251</v>
      </c>
      <c r="K59" s="1088">
        <v>1.0</v>
      </c>
      <c r="L59" s="1135">
        <v>340.93</v>
      </c>
      <c r="M59" s="1090"/>
      <c r="N59" s="1091"/>
      <c r="O59" s="1092"/>
      <c r="P59" s="1093"/>
      <c r="Q59" s="1094"/>
      <c r="R59" s="1095"/>
      <c r="S59" s="1096"/>
      <c r="T59" s="1097"/>
      <c r="U59" s="1099">
        <f t="shared" si="2"/>
        <v>0</v>
      </c>
      <c r="V59" s="1099">
        <f t="shared" si="3"/>
        <v>0</v>
      </c>
      <c r="W59" s="1154">
        <f t="shared" si="4"/>
        <v>0</v>
      </c>
      <c r="X59" s="1101"/>
    </row>
    <row r="60" ht="55.5" customHeight="1">
      <c r="A60" s="1151" t="s">
        <v>1585</v>
      </c>
      <c r="B60" s="1118">
        <v>1.7003928E7</v>
      </c>
      <c r="C60" s="1119" t="s">
        <v>1586</v>
      </c>
      <c r="D60" s="1119"/>
      <c r="E60" s="1120" t="s">
        <v>1587</v>
      </c>
      <c r="F60" s="1120"/>
      <c r="G60" s="1152" t="s">
        <v>151</v>
      </c>
      <c r="H60" s="1121">
        <v>60.0</v>
      </c>
      <c r="I60" s="1121">
        <v>15.0</v>
      </c>
      <c r="J60" s="1121" t="s">
        <v>802</v>
      </c>
      <c r="K60" s="1121">
        <v>1.0</v>
      </c>
      <c r="L60" s="1122">
        <v>90.64</v>
      </c>
      <c r="M60" s="1123"/>
      <c r="N60" s="1124"/>
      <c r="O60" s="1125"/>
      <c r="P60" s="1126"/>
      <c r="Q60" s="1127"/>
      <c r="R60" s="1128"/>
      <c r="S60" s="1129"/>
      <c r="T60" s="1130"/>
      <c r="U60" s="1132">
        <f t="shared" si="2"/>
        <v>0</v>
      </c>
      <c r="V60" s="1132">
        <f t="shared" si="3"/>
        <v>0</v>
      </c>
      <c r="W60" s="1159">
        <f t="shared" si="4"/>
        <v>0</v>
      </c>
      <c r="X60" s="1101"/>
    </row>
    <row r="61" ht="55.5" customHeight="1">
      <c r="A61" s="1151" t="s">
        <v>1588</v>
      </c>
      <c r="B61" s="1085">
        <v>1.7003929E7</v>
      </c>
      <c r="C61" s="1086" t="s">
        <v>1589</v>
      </c>
      <c r="D61" s="1086"/>
      <c r="E61" s="1087" t="s">
        <v>1590</v>
      </c>
      <c r="F61" s="1087"/>
      <c r="G61" s="1152" t="s">
        <v>151</v>
      </c>
      <c r="H61" s="1088">
        <v>90.0</v>
      </c>
      <c r="I61" s="1088">
        <v>22.0</v>
      </c>
      <c r="J61" s="1088" t="s">
        <v>232</v>
      </c>
      <c r="K61" s="1088">
        <v>1.0</v>
      </c>
      <c r="L61" s="1135">
        <v>209.09</v>
      </c>
      <c r="M61" s="1090"/>
      <c r="N61" s="1091"/>
      <c r="O61" s="1092"/>
      <c r="P61" s="1093"/>
      <c r="Q61" s="1094"/>
      <c r="R61" s="1095"/>
      <c r="S61" s="1096"/>
      <c r="T61" s="1097"/>
      <c r="U61" s="1099">
        <f t="shared" si="2"/>
        <v>0</v>
      </c>
      <c r="V61" s="1099">
        <f t="shared" si="3"/>
        <v>0</v>
      </c>
      <c r="W61" s="1154">
        <f t="shared" si="4"/>
        <v>0</v>
      </c>
      <c r="X61" s="1101"/>
    </row>
    <row r="62" ht="55.5" customHeight="1">
      <c r="A62" s="1151" t="s">
        <v>1591</v>
      </c>
      <c r="B62" s="1085">
        <v>1.700393E7</v>
      </c>
      <c r="C62" s="1086" t="s">
        <v>1592</v>
      </c>
      <c r="D62" s="1086"/>
      <c r="E62" s="1087" t="s">
        <v>1593</v>
      </c>
      <c r="F62" s="1087"/>
      <c r="G62" s="1152" t="s">
        <v>151</v>
      </c>
      <c r="H62" s="1088">
        <v>135.0</v>
      </c>
      <c r="I62" s="1088">
        <v>34.0</v>
      </c>
      <c r="J62" s="1088" t="s">
        <v>251</v>
      </c>
      <c r="K62" s="1088">
        <v>1.0</v>
      </c>
      <c r="L62" s="1135">
        <v>331.66</v>
      </c>
      <c r="M62" s="1090"/>
      <c r="N62" s="1091"/>
      <c r="O62" s="1092"/>
      <c r="P62" s="1093"/>
      <c r="Q62" s="1094"/>
      <c r="R62" s="1095"/>
      <c r="S62" s="1096"/>
      <c r="T62" s="1097"/>
      <c r="U62" s="1099">
        <f t="shared" si="2"/>
        <v>0</v>
      </c>
      <c r="V62" s="1099">
        <f t="shared" si="3"/>
        <v>0</v>
      </c>
      <c r="W62" s="1154">
        <f t="shared" si="4"/>
        <v>0</v>
      </c>
      <c r="X62" s="1101"/>
    </row>
    <row r="63" ht="55.5" customHeight="1">
      <c r="A63" s="1151" t="s">
        <v>1594</v>
      </c>
      <c r="B63" s="1118">
        <v>1.7003931E7</v>
      </c>
      <c r="C63" s="1119" t="s">
        <v>1595</v>
      </c>
      <c r="D63" s="1119"/>
      <c r="E63" s="1120" t="s">
        <v>1596</v>
      </c>
      <c r="F63" s="1120"/>
      <c r="G63" s="1152" t="s">
        <v>151</v>
      </c>
      <c r="H63" s="1121">
        <v>64.0</v>
      </c>
      <c r="I63" s="1121">
        <v>8.0</v>
      </c>
      <c r="J63" s="1121" t="s">
        <v>802</v>
      </c>
      <c r="K63" s="1121">
        <v>1.0</v>
      </c>
      <c r="L63" s="1122">
        <v>94.76</v>
      </c>
      <c r="M63" s="1123"/>
      <c r="N63" s="1124"/>
      <c r="O63" s="1125"/>
      <c r="P63" s="1126"/>
      <c r="Q63" s="1127"/>
      <c r="R63" s="1128"/>
      <c r="S63" s="1129"/>
      <c r="T63" s="1130"/>
      <c r="U63" s="1132">
        <f t="shared" si="2"/>
        <v>0</v>
      </c>
      <c r="V63" s="1132">
        <f t="shared" si="3"/>
        <v>0</v>
      </c>
      <c r="W63" s="1159">
        <f t="shared" si="4"/>
        <v>0</v>
      </c>
      <c r="X63" s="1101"/>
    </row>
    <row r="64" ht="55.5" customHeight="1">
      <c r="A64" s="1151" t="s">
        <v>1597</v>
      </c>
      <c r="B64" s="1085">
        <v>1.7003932E7</v>
      </c>
      <c r="C64" s="1086" t="s">
        <v>1598</v>
      </c>
      <c r="D64" s="1086"/>
      <c r="E64" s="1087" t="s">
        <v>1599</v>
      </c>
      <c r="F64" s="1087"/>
      <c r="G64" s="1152" t="s">
        <v>151</v>
      </c>
      <c r="H64" s="1088">
        <v>110.0</v>
      </c>
      <c r="I64" s="1088">
        <v>14.0</v>
      </c>
      <c r="J64" s="1088" t="s">
        <v>232</v>
      </c>
      <c r="K64" s="1088">
        <v>1.0</v>
      </c>
      <c r="L64" s="1135">
        <v>174.07</v>
      </c>
      <c r="M64" s="1090"/>
      <c r="N64" s="1091"/>
      <c r="O64" s="1092"/>
      <c r="P64" s="1093"/>
      <c r="Q64" s="1094"/>
      <c r="R64" s="1095"/>
      <c r="S64" s="1096"/>
      <c r="T64" s="1097"/>
      <c r="U64" s="1099">
        <f t="shared" si="2"/>
        <v>0</v>
      </c>
      <c r="V64" s="1099">
        <f t="shared" si="3"/>
        <v>0</v>
      </c>
      <c r="W64" s="1154">
        <f t="shared" si="4"/>
        <v>0</v>
      </c>
      <c r="X64" s="1101"/>
    </row>
    <row r="65" ht="55.5" customHeight="1">
      <c r="A65" s="1151" t="s">
        <v>1600</v>
      </c>
      <c r="B65" s="1085">
        <v>1.7003933E7</v>
      </c>
      <c r="C65" s="1086" t="s">
        <v>1601</v>
      </c>
      <c r="D65" s="1086"/>
      <c r="E65" s="1087" t="s">
        <v>1602</v>
      </c>
      <c r="F65" s="1087"/>
      <c r="G65" s="1152" t="s">
        <v>151</v>
      </c>
      <c r="H65" s="1088">
        <v>154.0</v>
      </c>
      <c r="I65" s="1088">
        <v>20.0</v>
      </c>
      <c r="J65" s="1088" t="s">
        <v>251</v>
      </c>
      <c r="K65" s="1088">
        <v>1.0</v>
      </c>
      <c r="L65" s="1135">
        <v>242.05</v>
      </c>
      <c r="M65" s="1090"/>
      <c r="N65" s="1091"/>
      <c r="O65" s="1092"/>
      <c r="P65" s="1093"/>
      <c r="Q65" s="1094"/>
      <c r="R65" s="1095"/>
      <c r="S65" s="1096"/>
      <c r="T65" s="1097"/>
      <c r="U65" s="1099">
        <f t="shared" si="2"/>
        <v>0</v>
      </c>
      <c r="V65" s="1099">
        <f t="shared" si="3"/>
        <v>0</v>
      </c>
      <c r="W65" s="1154">
        <f t="shared" si="4"/>
        <v>0</v>
      </c>
      <c r="X65" s="1101"/>
    </row>
    <row r="66" ht="75.75" customHeight="1">
      <c r="A66" s="1151" t="s">
        <v>1603</v>
      </c>
      <c r="B66" s="1118">
        <v>1.7003934E7</v>
      </c>
      <c r="C66" s="1119" t="s">
        <v>1604</v>
      </c>
      <c r="D66" s="1119"/>
      <c r="E66" s="1120" t="s">
        <v>1605</v>
      </c>
      <c r="F66" s="1120"/>
      <c r="G66" s="1152" t="s">
        <v>151</v>
      </c>
      <c r="H66" s="1121">
        <v>88.0</v>
      </c>
      <c r="I66" s="1121">
        <v>21.0</v>
      </c>
      <c r="J66" s="1121" t="s">
        <v>802</v>
      </c>
      <c r="K66" s="1121">
        <v>1.0</v>
      </c>
      <c r="L66" s="1122">
        <v>271.92</v>
      </c>
      <c r="M66" s="1123"/>
      <c r="N66" s="1124"/>
      <c r="O66" s="1125"/>
      <c r="P66" s="1126"/>
      <c r="Q66" s="1127"/>
      <c r="R66" s="1128"/>
      <c r="S66" s="1129"/>
      <c r="T66" s="1130"/>
      <c r="U66" s="1132">
        <f t="shared" si="2"/>
        <v>0</v>
      </c>
      <c r="V66" s="1132">
        <f t="shared" si="3"/>
        <v>0</v>
      </c>
      <c r="W66" s="1159">
        <f t="shared" si="4"/>
        <v>0</v>
      </c>
      <c r="X66" s="1101"/>
    </row>
    <row r="67" ht="75.75" customHeight="1">
      <c r="A67" s="1151" t="s">
        <v>1606</v>
      </c>
      <c r="B67" s="1085">
        <v>1.7003935E7</v>
      </c>
      <c r="C67" s="1086" t="s">
        <v>1607</v>
      </c>
      <c r="D67" s="1086"/>
      <c r="E67" s="1087" t="s">
        <v>1608</v>
      </c>
      <c r="F67" s="1087"/>
      <c r="G67" s="1152" t="s">
        <v>151</v>
      </c>
      <c r="H67" s="1136" t="s">
        <v>1313</v>
      </c>
      <c r="I67" s="1136" t="s">
        <v>1314</v>
      </c>
      <c r="J67" s="1088" t="s">
        <v>802</v>
      </c>
      <c r="K67" s="1088">
        <v>2.0</v>
      </c>
      <c r="L67" s="1089">
        <v>194.67</v>
      </c>
      <c r="M67" s="1090"/>
      <c r="N67" s="1091"/>
      <c r="O67" s="1092"/>
      <c r="P67" s="1093"/>
      <c r="Q67" s="1094"/>
      <c r="R67" s="1095"/>
      <c r="S67" s="1096"/>
      <c r="T67" s="1097"/>
      <c r="U67" s="1099">
        <f t="shared" si="2"/>
        <v>0</v>
      </c>
      <c r="V67" s="1099">
        <f t="shared" si="3"/>
        <v>0</v>
      </c>
      <c r="W67" s="1154">
        <f t="shared" si="4"/>
        <v>0</v>
      </c>
      <c r="X67" s="1101"/>
    </row>
    <row r="68" ht="75.75" customHeight="1">
      <c r="A68" s="1151" t="s">
        <v>1609</v>
      </c>
      <c r="B68" s="1085">
        <v>1.7003936E7</v>
      </c>
      <c r="C68" s="1086" t="s">
        <v>1610</v>
      </c>
      <c r="D68" s="1086"/>
      <c r="E68" s="1087" t="s">
        <v>1611</v>
      </c>
      <c r="F68" s="1087"/>
      <c r="G68" s="1152" t="s">
        <v>151</v>
      </c>
      <c r="H68" s="1136" t="s">
        <v>1313</v>
      </c>
      <c r="I68" s="1136" t="s">
        <v>1314</v>
      </c>
      <c r="J68" s="1088" t="s">
        <v>802</v>
      </c>
      <c r="K68" s="1088">
        <v>2.0</v>
      </c>
      <c r="L68" s="1089">
        <v>194.67</v>
      </c>
      <c r="M68" s="1090"/>
      <c r="N68" s="1091"/>
      <c r="O68" s="1092"/>
      <c r="P68" s="1093"/>
      <c r="Q68" s="1094"/>
      <c r="R68" s="1095"/>
      <c r="S68" s="1096"/>
      <c r="T68" s="1097"/>
      <c r="U68" s="1099">
        <f t="shared" si="2"/>
        <v>0</v>
      </c>
      <c r="V68" s="1099">
        <f t="shared" si="3"/>
        <v>0</v>
      </c>
      <c r="W68" s="1154">
        <f t="shared" si="4"/>
        <v>0</v>
      </c>
      <c r="X68" s="1101"/>
    </row>
    <row r="69" ht="36.0" customHeight="1">
      <c r="A69" s="1151" t="s">
        <v>1612</v>
      </c>
      <c r="B69" s="1118">
        <v>1.7003937E7</v>
      </c>
      <c r="C69" s="1119" t="s">
        <v>1319</v>
      </c>
      <c r="D69" s="1119"/>
      <c r="E69" s="1120" t="s">
        <v>1613</v>
      </c>
      <c r="F69" s="1120"/>
      <c r="G69" s="1152" t="s">
        <v>151</v>
      </c>
      <c r="H69" s="1121">
        <v>30.0</v>
      </c>
      <c r="I69" s="1121">
        <v>10.0</v>
      </c>
      <c r="J69" s="1121" t="s">
        <v>992</v>
      </c>
      <c r="K69" s="1121">
        <v>1.0</v>
      </c>
      <c r="L69" s="1122">
        <v>71.07</v>
      </c>
      <c r="M69" s="1123"/>
      <c r="N69" s="1124"/>
      <c r="O69" s="1125"/>
      <c r="P69" s="1126"/>
      <c r="Q69" s="1127"/>
      <c r="R69" s="1128"/>
      <c r="S69" s="1129"/>
      <c r="T69" s="1130"/>
      <c r="U69" s="1132">
        <f t="shared" si="2"/>
        <v>0</v>
      </c>
      <c r="V69" s="1132">
        <f t="shared" si="3"/>
        <v>0</v>
      </c>
      <c r="W69" s="1159">
        <f t="shared" si="4"/>
        <v>0</v>
      </c>
      <c r="X69" s="1101"/>
    </row>
    <row r="70" ht="36.0" customHeight="1">
      <c r="A70" s="1151" t="s">
        <v>1614</v>
      </c>
      <c r="B70" s="1085">
        <v>1.7003938E7</v>
      </c>
      <c r="C70" s="1086" t="s">
        <v>1322</v>
      </c>
      <c r="D70" s="1086"/>
      <c r="E70" s="1087" t="s">
        <v>1615</v>
      </c>
      <c r="F70" s="1087"/>
      <c r="G70" s="1152" t="s">
        <v>151</v>
      </c>
      <c r="H70" s="1088">
        <v>45.0</v>
      </c>
      <c r="I70" s="1088">
        <v>15.0</v>
      </c>
      <c r="J70" s="1088" t="s">
        <v>805</v>
      </c>
      <c r="K70" s="1088">
        <v>1.0</v>
      </c>
      <c r="L70" s="1089">
        <v>90.64</v>
      </c>
      <c r="M70" s="1090"/>
      <c r="N70" s="1091"/>
      <c r="O70" s="1092"/>
      <c r="P70" s="1093"/>
      <c r="Q70" s="1094"/>
      <c r="R70" s="1095"/>
      <c r="S70" s="1096"/>
      <c r="T70" s="1097"/>
      <c r="U70" s="1099">
        <f t="shared" si="2"/>
        <v>0</v>
      </c>
      <c r="V70" s="1099">
        <f t="shared" si="3"/>
        <v>0</v>
      </c>
      <c r="W70" s="1154">
        <f t="shared" si="4"/>
        <v>0</v>
      </c>
      <c r="X70" s="1101"/>
    </row>
    <row r="71" ht="36.0" customHeight="1">
      <c r="A71" s="1151" t="s">
        <v>1616</v>
      </c>
      <c r="B71" s="1085">
        <v>1.7003939E7</v>
      </c>
      <c r="C71" s="1086" t="s">
        <v>1617</v>
      </c>
      <c r="D71" s="1086"/>
      <c r="E71" s="1087" t="s">
        <v>1618</v>
      </c>
      <c r="F71" s="1087"/>
      <c r="G71" s="1152" t="s">
        <v>151</v>
      </c>
      <c r="H71" s="1088">
        <v>60.0</v>
      </c>
      <c r="I71" s="1088">
        <v>20.0</v>
      </c>
      <c r="J71" s="1088" t="s">
        <v>802</v>
      </c>
      <c r="K71" s="1088">
        <v>1.0</v>
      </c>
      <c r="L71" s="1089">
        <v>166.86</v>
      </c>
      <c r="M71" s="1090"/>
      <c r="N71" s="1091"/>
      <c r="O71" s="1092"/>
      <c r="P71" s="1093"/>
      <c r="Q71" s="1094"/>
      <c r="R71" s="1095"/>
      <c r="S71" s="1096"/>
      <c r="T71" s="1097"/>
      <c r="U71" s="1099">
        <f t="shared" si="2"/>
        <v>0</v>
      </c>
      <c r="V71" s="1099">
        <f t="shared" si="3"/>
        <v>0</v>
      </c>
      <c r="W71" s="1154">
        <f t="shared" si="4"/>
        <v>0</v>
      </c>
      <c r="X71" s="1101"/>
    </row>
    <row r="72" ht="36.0" customHeight="1">
      <c r="A72" s="1151" t="s">
        <v>1619</v>
      </c>
      <c r="B72" s="1085">
        <v>1.700394E7</v>
      </c>
      <c r="C72" s="1086" t="s">
        <v>1325</v>
      </c>
      <c r="D72" s="1086"/>
      <c r="E72" s="1087" t="s">
        <v>1620</v>
      </c>
      <c r="F72" s="1087"/>
      <c r="G72" s="1152" t="s">
        <v>151</v>
      </c>
      <c r="H72" s="1088">
        <v>90.0</v>
      </c>
      <c r="I72" s="1088">
        <v>30.0</v>
      </c>
      <c r="J72" s="1088" t="s">
        <v>232</v>
      </c>
      <c r="K72" s="1088">
        <v>1.0</v>
      </c>
      <c r="L72" s="1089">
        <v>261.62</v>
      </c>
      <c r="M72" s="1090"/>
      <c r="N72" s="1091"/>
      <c r="O72" s="1092"/>
      <c r="P72" s="1093"/>
      <c r="Q72" s="1094"/>
      <c r="R72" s="1095"/>
      <c r="S72" s="1096"/>
      <c r="T72" s="1097"/>
      <c r="U72" s="1099">
        <f t="shared" si="2"/>
        <v>0</v>
      </c>
      <c r="V72" s="1099">
        <f t="shared" si="3"/>
        <v>0</v>
      </c>
      <c r="W72" s="1154">
        <f t="shared" si="4"/>
        <v>0</v>
      </c>
      <c r="X72" s="1101"/>
    </row>
    <row r="73" ht="36.0" customHeight="1">
      <c r="A73" s="1151" t="s">
        <v>1621</v>
      </c>
      <c r="B73" s="1085">
        <v>1.7003941E7</v>
      </c>
      <c r="C73" s="1086" t="s">
        <v>1622</v>
      </c>
      <c r="D73" s="1086"/>
      <c r="E73" s="1087" t="s">
        <v>1623</v>
      </c>
      <c r="F73" s="1087"/>
      <c r="G73" s="1152" t="s">
        <v>151</v>
      </c>
      <c r="H73" s="1088">
        <v>135.0</v>
      </c>
      <c r="I73" s="1088">
        <v>35.0</v>
      </c>
      <c r="J73" s="1088" t="s">
        <v>251</v>
      </c>
      <c r="K73" s="1088">
        <v>1.0</v>
      </c>
      <c r="L73" s="1089">
        <v>524.27</v>
      </c>
      <c r="M73" s="1090"/>
      <c r="N73" s="1091"/>
      <c r="O73" s="1092"/>
      <c r="P73" s="1093"/>
      <c r="Q73" s="1094"/>
      <c r="R73" s="1095"/>
      <c r="S73" s="1096"/>
      <c r="T73" s="1097"/>
      <c r="U73" s="1099">
        <f t="shared" si="2"/>
        <v>0</v>
      </c>
      <c r="V73" s="1099">
        <f t="shared" si="3"/>
        <v>0</v>
      </c>
      <c r="W73" s="1154">
        <f t="shared" si="4"/>
        <v>0</v>
      </c>
      <c r="X73" s="1101"/>
    </row>
    <row r="74" ht="36.0" customHeight="1">
      <c r="A74" s="1151" t="s">
        <v>1624</v>
      </c>
      <c r="B74" s="1085">
        <v>1.7003942E7</v>
      </c>
      <c r="C74" s="1086" t="s">
        <v>1625</v>
      </c>
      <c r="D74" s="1086"/>
      <c r="E74" s="1087" t="s">
        <v>1626</v>
      </c>
      <c r="F74" s="1087"/>
      <c r="G74" s="1152" t="s">
        <v>151</v>
      </c>
      <c r="H74" s="1088">
        <v>190.0</v>
      </c>
      <c r="I74" s="1088">
        <v>50.0</v>
      </c>
      <c r="J74" s="1088" t="s">
        <v>278</v>
      </c>
      <c r="K74" s="1088">
        <v>1.0</v>
      </c>
      <c r="L74" s="1089">
        <v>1048.54</v>
      </c>
      <c r="M74" s="1090"/>
      <c r="N74" s="1091"/>
      <c r="O74" s="1092"/>
      <c r="P74" s="1093"/>
      <c r="Q74" s="1094"/>
      <c r="R74" s="1095"/>
      <c r="S74" s="1096"/>
      <c r="T74" s="1097"/>
      <c r="U74" s="1099">
        <f t="shared" si="2"/>
        <v>0</v>
      </c>
      <c r="V74" s="1099">
        <f t="shared" si="3"/>
        <v>0</v>
      </c>
      <c r="W74" s="1154">
        <f t="shared" si="4"/>
        <v>0</v>
      </c>
      <c r="X74" s="1101"/>
    </row>
    <row r="75" ht="43.5" customHeight="1">
      <c r="A75" s="1151" t="s">
        <v>1627</v>
      </c>
      <c r="B75" s="1118">
        <v>1.7003943E7</v>
      </c>
      <c r="C75" s="1119" t="s">
        <v>1628</v>
      </c>
      <c r="D75" s="1119"/>
      <c r="E75" s="1120" t="s">
        <v>1629</v>
      </c>
      <c r="F75" s="1120"/>
      <c r="G75" s="1152" t="s">
        <v>151</v>
      </c>
      <c r="H75" s="1121">
        <v>45.0</v>
      </c>
      <c r="I75" s="1121">
        <v>15.0</v>
      </c>
      <c r="J75" s="1121" t="s">
        <v>805</v>
      </c>
      <c r="K75" s="1121">
        <v>1.0</v>
      </c>
      <c r="L75" s="1122">
        <v>83.43</v>
      </c>
      <c r="M75" s="1123"/>
      <c r="N75" s="1124"/>
      <c r="O75" s="1125"/>
      <c r="P75" s="1126"/>
      <c r="Q75" s="1127"/>
      <c r="R75" s="1128"/>
      <c r="S75" s="1129"/>
      <c r="T75" s="1130"/>
      <c r="U75" s="1132">
        <f t="shared" si="2"/>
        <v>0</v>
      </c>
      <c r="V75" s="1132">
        <f t="shared" si="3"/>
        <v>0</v>
      </c>
      <c r="W75" s="1159">
        <f t="shared" si="4"/>
        <v>0</v>
      </c>
      <c r="X75" s="1101"/>
    </row>
    <row r="76" ht="43.5" customHeight="1">
      <c r="A76" s="1151" t="s">
        <v>1630</v>
      </c>
      <c r="B76" s="1085">
        <v>1.7003944E7</v>
      </c>
      <c r="C76" s="1086" t="s">
        <v>1631</v>
      </c>
      <c r="D76" s="1086"/>
      <c r="E76" s="1087" t="s">
        <v>1632</v>
      </c>
      <c r="F76" s="1087"/>
      <c r="G76" s="1152" t="s">
        <v>151</v>
      </c>
      <c r="H76" s="1088">
        <v>60.0</v>
      </c>
      <c r="I76" s="1088">
        <v>15.0</v>
      </c>
      <c r="J76" s="1088" t="s">
        <v>802</v>
      </c>
      <c r="K76" s="1088">
        <v>1.0</v>
      </c>
      <c r="L76" s="1089">
        <v>111.24</v>
      </c>
      <c r="M76" s="1090"/>
      <c r="N76" s="1091"/>
      <c r="O76" s="1092"/>
      <c r="P76" s="1093"/>
      <c r="Q76" s="1094"/>
      <c r="R76" s="1095"/>
      <c r="S76" s="1096"/>
      <c r="T76" s="1097"/>
      <c r="U76" s="1099">
        <f t="shared" si="2"/>
        <v>0</v>
      </c>
      <c r="V76" s="1099">
        <f t="shared" si="3"/>
        <v>0</v>
      </c>
      <c r="W76" s="1154">
        <f t="shared" si="4"/>
        <v>0</v>
      </c>
      <c r="X76" s="1101"/>
    </row>
    <row r="77" ht="43.5" customHeight="1">
      <c r="A77" s="1151" t="s">
        <v>1633</v>
      </c>
      <c r="B77" s="1085">
        <v>1.7003945E7</v>
      </c>
      <c r="C77" s="1086" t="s">
        <v>1634</v>
      </c>
      <c r="D77" s="1086"/>
      <c r="E77" s="1087" t="s">
        <v>1635</v>
      </c>
      <c r="F77" s="1087"/>
      <c r="G77" s="1152" t="s">
        <v>151</v>
      </c>
      <c r="H77" s="1088">
        <v>90.0</v>
      </c>
      <c r="I77" s="1088">
        <v>15.0</v>
      </c>
      <c r="J77" s="1088" t="s">
        <v>232</v>
      </c>
      <c r="K77" s="1088">
        <v>1.0</v>
      </c>
      <c r="L77" s="1089">
        <v>194.67</v>
      </c>
      <c r="M77" s="1090"/>
      <c r="N77" s="1091"/>
      <c r="O77" s="1092"/>
      <c r="P77" s="1093"/>
      <c r="Q77" s="1094"/>
      <c r="R77" s="1095"/>
      <c r="S77" s="1096"/>
      <c r="T77" s="1097"/>
      <c r="U77" s="1099">
        <f t="shared" si="2"/>
        <v>0</v>
      </c>
      <c r="V77" s="1099">
        <f t="shared" si="3"/>
        <v>0</v>
      </c>
      <c r="W77" s="1154">
        <f t="shared" si="4"/>
        <v>0</v>
      </c>
      <c r="X77" s="1101"/>
    </row>
    <row r="78" ht="55.5" customHeight="1">
      <c r="A78" s="1151" t="s">
        <v>1636</v>
      </c>
      <c r="B78" s="1118">
        <v>1.7003946E7</v>
      </c>
      <c r="C78" s="1119" t="s">
        <v>1637</v>
      </c>
      <c r="D78" s="1119"/>
      <c r="E78" s="1120" t="s">
        <v>1638</v>
      </c>
      <c r="F78" s="1120"/>
      <c r="G78" s="1152" t="s">
        <v>151</v>
      </c>
      <c r="H78" s="1121">
        <v>30.0</v>
      </c>
      <c r="I78" s="1121">
        <v>7.0</v>
      </c>
      <c r="J78" s="1121" t="s">
        <v>992</v>
      </c>
      <c r="K78" s="1121">
        <v>1.0</v>
      </c>
      <c r="L78" s="1122">
        <v>59.74</v>
      </c>
      <c r="M78" s="1123"/>
      <c r="N78" s="1124"/>
      <c r="O78" s="1125"/>
      <c r="P78" s="1126"/>
      <c r="Q78" s="1127"/>
      <c r="R78" s="1128"/>
      <c r="S78" s="1129"/>
      <c r="T78" s="1130"/>
      <c r="U78" s="1132">
        <f t="shared" si="2"/>
        <v>0</v>
      </c>
      <c r="V78" s="1132">
        <f t="shared" si="3"/>
        <v>0</v>
      </c>
      <c r="W78" s="1159">
        <f t="shared" si="4"/>
        <v>0</v>
      </c>
      <c r="X78" s="1101"/>
    </row>
    <row r="79" ht="55.5" customHeight="1">
      <c r="A79" s="1151" t="s">
        <v>1639</v>
      </c>
      <c r="B79" s="1085">
        <v>1.7003947E7</v>
      </c>
      <c r="C79" s="1086" t="s">
        <v>1640</v>
      </c>
      <c r="D79" s="1086"/>
      <c r="E79" s="1087" t="s">
        <v>1641</v>
      </c>
      <c r="F79" s="1087"/>
      <c r="G79" s="1152" t="s">
        <v>151</v>
      </c>
      <c r="H79" s="1088">
        <v>45.0</v>
      </c>
      <c r="I79" s="1088">
        <v>10.0</v>
      </c>
      <c r="J79" s="1088" t="s">
        <v>805</v>
      </c>
      <c r="K79" s="1088">
        <v>1.0</v>
      </c>
      <c r="L79" s="1135">
        <v>76.22</v>
      </c>
      <c r="M79" s="1090"/>
      <c r="N79" s="1091"/>
      <c r="O79" s="1092"/>
      <c r="P79" s="1093"/>
      <c r="Q79" s="1094"/>
      <c r="R79" s="1095"/>
      <c r="S79" s="1096"/>
      <c r="T79" s="1097"/>
      <c r="U79" s="1099">
        <f t="shared" si="2"/>
        <v>0</v>
      </c>
      <c r="V79" s="1099">
        <f t="shared" si="3"/>
        <v>0</v>
      </c>
      <c r="W79" s="1154">
        <f t="shared" si="4"/>
        <v>0</v>
      </c>
      <c r="X79" s="1101"/>
    </row>
    <row r="80" ht="55.5" customHeight="1">
      <c r="A80" s="1151" t="s">
        <v>1642</v>
      </c>
      <c r="B80" s="1085">
        <v>1.7003948E7</v>
      </c>
      <c r="C80" s="1086" t="s">
        <v>1643</v>
      </c>
      <c r="D80" s="1086"/>
      <c r="E80" s="1087" t="s">
        <v>1644</v>
      </c>
      <c r="F80" s="1087"/>
      <c r="G80" s="1152" t="s">
        <v>151</v>
      </c>
      <c r="H80" s="1088">
        <v>80.0</v>
      </c>
      <c r="I80" s="1088">
        <v>18.0</v>
      </c>
      <c r="J80" s="1088" t="s">
        <v>802</v>
      </c>
      <c r="K80" s="1088">
        <v>1.0</v>
      </c>
      <c r="L80" s="1135">
        <v>250.29</v>
      </c>
      <c r="M80" s="1090"/>
      <c r="N80" s="1091"/>
      <c r="O80" s="1092"/>
      <c r="P80" s="1093"/>
      <c r="Q80" s="1094"/>
      <c r="R80" s="1095"/>
      <c r="S80" s="1096"/>
      <c r="T80" s="1097"/>
      <c r="U80" s="1099">
        <f t="shared" si="2"/>
        <v>0</v>
      </c>
      <c r="V80" s="1099">
        <f t="shared" si="3"/>
        <v>0</v>
      </c>
      <c r="W80" s="1154">
        <f t="shared" si="4"/>
        <v>0</v>
      </c>
      <c r="X80" s="1101"/>
    </row>
    <row r="81" ht="55.5" customHeight="1">
      <c r="A81" s="1151" t="s">
        <v>1645</v>
      </c>
      <c r="B81" s="1085">
        <v>1.7003949E7</v>
      </c>
      <c r="C81" s="1086" t="s">
        <v>1646</v>
      </c>
      <c r="D81" s="1086"/>
      <c r="E81" s="1087" t="s">
        <v>1647</v>
      </c>
      <c r="F81" s="1087"/>
      <c r="G81" s="1152" t="s">
        <v>151</v>
      </c>
      <c r="H81" s="1088">
        <v>130.0</v>
      </c>
      <c r="I81" s="1088">
        <v>29.0</v>
      </c>
      <c r="J81" s="1088" t="s">
        <v>232</v>
      </c>
      <c r="K81" s="1088">
        <v>1.0</v>
      </c>
      <c r="L81" s="1135">
        <v>464.53</v>
      </c>
      <c r="M81" s="1090"/>
      <c r="N81" s="1091"/>
      <c r="O81" s="1092"/>
      <c r="P81" s="1093"/>
      <c r="Q81" s="1094"/>
      <c r="R81" s="1095"/>
      <c r="S81" s="1096"/>
      <c r="T81" s="1097"/>
      <c r="U81" s="1099">
        <f t="shared" si="2"/>
        <v>0</v>
      </c>
      <c r="V81" s="1099">
        <f t="shared" si="3"/>
        <v>0</v>
      </c>
      <c r="W81" s="1154">
        <f t="shared" si="4"/>
        <v>0</v>
      </c>
      <c r="X81" s="1101"/>
    </row>
    <row r="82" ht="55.5" customHeight="1">
      <c r="A82" s="1151" t="s">
        <v>1648</v>
      </c>
      <c r="B82" s="1118">
        <v>1.700395E7</v>
      </c>
      <c r="C82" s="1119" t="s">
        <v>1649</v>
      </c>
      <c r="D82" s="1119"/>
      <c r="E82" s="1120" t="s">
        <v>1650</v>
      </c>
      <c r="F82" s="1120"/>
      <c r="G82" s="1152" t="s">
        <v>151</v>
      </c>
      <c r="H82" s="1121">
        <v>30.0</v>
      </c>
      <c r="I82" s="1121">
        <v>7.0</v>
      </c>
      <c r="J82" s="1121" t="s">
        <v>992</v>
      </c>
      <c r="K82" s="1121">
        <v>1.0</v>
      </c>
      <c r="L82" s="1122">
        <v>59.74</v>
      </c>
      <c r="M82" s="1123"/>
      <c r="N82" s="1124"/>
      <c r="O82" s="1125"/>
      <c r="P82" s="1126"/>
      <c r="Q82" s="1127"/>
      <c r="R82" s="1128"/>
      <c r="S82" s="1129"/>
      <c r="T82" s="1130"/>
      <c r="U82" s="1132">
        <f t="shared" si="2"/>
        <v>0</v>
      </c>
      <c r="V82" s="1132">
        <f t="shared" si="3"/>
        <v>0</v>
      </c>
      <c r="W82" s="1159">
        <f t="shared" si="4"/>
        <v>0</v>
      </c>
      <c r="X82" s="1101"/>
    </row>
    <row r="83" ht="55.5" customHeight="1">
      <c r="A83" s="1151" t="s">
        <v>1651</v>
      </c>
      <c r="B83" s="1085">
        <v>1.7003951E7</v>
      </c>
      <c r="C83" s="1086" t="s">
        <v>1652</v>
      </c>
      <c r="D83" s="1086"/>
      <c r="E83" s="1087" t="s">
        <v>1653</v>
      </c>
      <c r="F83" s="1087"/>
      <c r="G83" s="1152" t="s">
        <v>151</v>
      </c>
      <c r="H83" s="1088">
        <v>45.0</v>
      </c>
      <c r="I83" s="1088">
        <v>10.0</v>
      </c>
      <c r="J83" s="1088" t="s">
        <v>805</v>
      </c>
      <c r="K83" s="1088">
        <v>1.0</v>
      </c>
      <c r="L83" s="1135">
        <v>70.04</v>
      </c>
      <c r="M83" s="1090"/>
      <c r="N83" s="1091"/>
      <c r="O83" s="1092"/>
      <c r="P83" s="1093"/>
      <c r="Q83" s="1094"/>
      <c r="R83" s="1095"/>
      <c r="S83" s="1096"/>
      <c r="T83" s="1097"/>
      <c r="U83" s="1099">
        <f t="shared" si="2"/>
        <v>0</v>
      </c>
      <c r="V83" s="1099">
        <f t="shared" si="3"/>
        <v>0</v>
      </c>
      <c r="W83" s="1154">
        <f t="shared" si="4"/>
        <v>0</v>
      </c>
      <c r="X83" s="1101"/>
    </row>
    <row r="84" ht="55.5" customHeight="1">
      <c r="A84" s="1151" t="s">
        <v>1654</v>
      </c>
      <c r="B84" s="1085">
        <v>1.7003952E7</v>
      </c>
      <c r="C84" s="1086" t="s">
        <v>1655</v>
      </c>
      <c r="D84" s="1086"/>
      <c r="E84" s="1087" t="s">
        <v>1656</v>
      </c>
      <c r="F84" s="1087"/>
      <c r="G84" s="1152" t="s">
        <v>151</v>
      </c>
      <c r="H84" s="1088">
        <v>80.0</v>
      </c>
      <c r="I84" s="1088">
        <v>18.0</v>
      </c>
      <c r="J84" s="1088" t="s">
        <v>802</v>
      </c>
      <c r="K84" s="1088">
        <v>1.0</v>
      </c>
      <c r="L84" s="1135">
        <v>229.69</v>
      </c>
      <c r="M84" s="1090"/>
      <c r="N84" s="1091"/>
      <c r="O84" s="1092"/>
      <c r="P84" s="1093"/>
      <c r="Q84" s="1094"/>
      <c r="R84" s="1095"/>
      <c r="S84" s="1096"/>
      <c r="T84" s="1097"/>
      <c r="U84" s="1099">
        <f t="shared" si="2"/>
        <v>0</v>
      </c>
      <c r="V84" s="1099">
        <f t="shared" si="3"/>
        <v>0</v>
      </c>
      <c r="W84" s="1154">
        <f t="shared" si="4"/>
        <v>0</v>
      </c>
      <c r="X84" s="1101"/>
    </row>
    <row r="85" ht="55.5" customHeight="1">
      <c r="A85" s="1151" t="s">
        <v>1657</v>
      </c>
      <c r="B85" s="1085">
        <v>1.7003953E7</v>
      </c>
      <c r="C85" s="1086" t="s">
        <v>1658</v>
      </c>
      <c r="D85" s="1086"/>
      <c r="E85" s="1087" t="s">
        <v>1659</v>
      </c>
      <c r="F85" s="1087"/>
      <c r="G85" s="1152" t="s">
        <v>151</v>
      </c>
      <c r="H85" s="1088">
        <v>130.0</v>
      </c>
      <c r="I85" s="1088">
        <v>29.0</v>
      </c>
      <c r="J85" s="1088" t="s">
        <v>232</v>
      </c>
      <c r="K85" s="1088">
        <v>1.0</v>
      </c>
      <c r="L85" s="1135">
        <v>420.24</v>
      </c>
      <c r="M85" s="1090"/>
      <c r="N85" s="1091"/>
      <c r="O85" s="1092"/>
      <c r="P85" s="1093"/>
      <c r="Q85" s="1094"/>
      <c r="R85" s="1095"/>
      <c r="S85" s="1096"/>
      <c r="T85" s="1097"/>
      <c r="U85" s="1099">
        <f t="shared" si="2"/>
        <v>0</v>
      </c>
      <c r="V85" s="1099">
        <f t="shared" si="3"/>
        <v>0</v>
      </c>
      <c r="W85" s="1154">
        <f t="shared" si="4"/>
        <v>0</v>
      </c>
      <c r="X85" s="1101"/>
    </row>
    <row r="86" ht="55.5" customHeight="1">
      <c r="A86" s="1151" t="s">
        <v>1660</v>
      </c>
      <c r="B86" s="1118">
        <v>1.7003954E7</v>
      </c>
      <c r="C86" s="1119" t="s">
        <v>1661</v>
      </c>
      <c r="D86" s="1119"/>
      <c r="E86" s="1120" t="s">
        <v>1662</v>
      </c>
      <c r="F86" s="1120"/>
      <c r="G86" s="1152" t="s">
        <v>151</v>
      </c>
      <c r="H86" s="1121">
        <v>80.0</v>
      </c>
      <c r="I86" s="1121">
        <v>14.0</v>
      </c>
      <c r="J86" s="1121" t="s">
        <v>802</v>
      </c>
      <c r="K86" s="1121">
        <v>1.0</v>
      </c>
      <c r="L86" s="1122">
        <v>271.92</v>
      </c>
      <c r="M86" s="1123"/>
      <c r="N86" s="1124"/>
      <c r="O86" s="1125"/>
      <c r="P86" s="1126"/>
      <c r="Q86" s="1127"/>
      <c r="R86" s="1128"/>
      <c r="S86" s="1129"/>
      <c r="T86" s="1130"/>
      <c r="U86" s="1132">
        <f t="shared" si="2"/>
        <v>0</v>
      </c>
      <c r="V86" s="1132">
        <f t="shared" si="3"/>
        <v>0</v>
      </c>
      <c r="W86" s="1159">
        <f t="shared" si="4"/>
        <v>0</v>
      </c>
      <c r="X86" s="1101"/>
    </row>
    <row r="87" ht="55.5" customHeight="1">
      <c r="A87" s="1151" t="s">
        <v>1663</v>
      </c>
      <c r="B87" s="1085">
        <v>1.7003955E7</v>
      </c>
      <c r="C87" s="1086" t="s">
        <v>1664</v>
      </c>
      <c r="D87" s="1086"/>
      <c r="E87" s="1087" t="s">
        <v>1665</v>
      </c>
      <c r="F87" s="1087"/>
      <c r="G87" s="1152" t="s">
        <v>151</v>
      </c>
      <c r="H87" s="1088">
        <v>150.0</v>
      </c>
      <c r="I87" s="1088">
        <v>20.0</v>
      </c>
      <c r="J87" s="1088" t="s">
        <v>232</v>
      </c>
      <c r="K87" s="1088">
        <v>1.0</v>
      </c>
      <c r="L87" s="1135">
        <v>513.97</v>
      </c>
      <c r="M87" s="1090"/>
      <c r="N87" s="1091"/>
      <c r="O87" s="1092"/>
      <c r="P87" s="1093"/>
      <c r="Q87" s="1094"/>
      <c r="R87" s="1095"/>
      <c r="S87" s="1096"/>
      <c r="T87" s="1097"/>
      <c r="U87" s="1099">
        <f t="shared" si="2"/>
        <v>0</v>
      </c>
      <c r="V87" s="1099">
        <f t="shared" si="3"/>
        <v>0</v>
      </c>
      <c r="W87" s="1154">
        <f t="shared" si="4"/>
        <v>0</v>
      </c>
      <c r="X87" s="1101"/>
    </row>
    <row r="88" ht="55.5" customHeight="1">
      <c r="A88" s="1151" t="s">
        <v>1666</v>
      </c>
      <c r="B88" s="1118">
        <v>1.7003956E7</v>
      </c>
      <c r="C88" s="1119" t="s">
        <v>1667</v>
      </c>
      <c r="D88" s="1119"/>
      <c r="E88" s="1120" t="s">
        <v>1668</v>
      </c>
      <c r="F88" s="1120"/>
      <c r="G88" s="1152" t="s">
        <v>151</v>
      </c>
      <c r="H88" s="1121">
        <v>45.0</v>
      </c>
      <c r="I88" s="1121">
        <v>20.0</v>
      </c>
      <c r="J88" s="1121" t="s">
        <v>802</v>
      </c>
      <c r="K88" s="1121">
        <v>1.0</v>
      </c>
      <c r="L88" s="1122">
        <v>188.49</v>
      </c>
      <c r="M88" s="1123"/>
      <c r="N88" s="1124"/>
      <c r="O88" s="1125"/>
      <c r="P88" s="1126"/>
      <c r="Q88" s="1127"/>
      <c r="R88" s="1128"/>
      <c r="S88" s="1129"/>
      <c r="T88" s="1130"/>
      <c r="U88" s="1132">
        <f t="shared" si="2"/>
        <v>0</v>
      </c>
      <c r="V88" s="1132">
        <f t="shared" si="3"/>
        <v>0</v>
      </c>
      <c r="W88" s="1159">
        <f t="shared" si="4"/>
        <v>0</v>
      </c>
      <c r="X88" s="1101"/>
    </row>
    <row r="89" ht="55.5" customHeight="1">
      <c r="A89" s="1151" t="s">
        <v>1669</v>
      </c>
      <c r="B89" s="1160">
        <v>1.7003957E7</v>
      </c>
      <c r="C89" s="1161" t="s">
        <v>1670</v>
      </c>
      <c r="D89" s="1161"/>
      <c r="E89" s="1087" t="s">
        <v>1671</v>
      </c>
      <c r="F89" s="1087"/>
      <c r="G89" s="1152" t="s">
        <v>151</v>
      </c>
      <c r="H89" s="1088">
        <v>90.0</v>
      </c>
      <c r="I89" s="1088">
        <v>20.0</v>
      </c>
      <c r="J89" s="1088" t="s">
        <v>232</v>
      </c>
      <c r="K89" s="1088">
        <v>1.0</v>
      </c>
      <c r="L89" s="1089">
        <v>242.05</v>
      </c>
      <c r="M89" s="1090"/>
      <c r="N89" s="1091"/>
      <c r="O89" s="1092"/>
      <c r="P89" s="1093"/>
      <c r="Q89" s="1094"/>
      <c r="R89" s="1095"/>
      <c r="S89" s="1096"/>
      <c r="T89" s="1097"/>
      <c r="U89" s="1099">
        <f t="shared" si="2"/>
        <v>0</v>
      </c>
      <c r="V89" s="1099">
        <f t="shared" si="3"/>
        <v>0</v>
      </c>
      <c r="W89" s="1154">
        <f t="shared" si="4"/>
        <v>0</v>
      </c>
      <c r="X89" s="1101"/>
    </row>
    <row r="90" ht="55.5" customHeight="1">
      <c r="A90" s="1151" t="s">
        <v>1672</v>
      </c>
      <c r="B90" s="1160">
        <v>1.7003958E7</v>
      </c>
      <c r="C90" s="1161" t="s">
        <v>1673</v>
      </c>
      <c r="D90" s="1161"/>
      <c r="E90" s="1087" t="s">
        <v>1674</v>
      </c>
      <c r="F90" s="1087"/>
      <c r="G90" s="1152" t="s">
        <v>151</v>
      </c>
      <c r="H90" s="1088">
        <v>90.0</v>
      </c>
      <c r="I90" s="1088">
        <v>20.0</v>
      </c>
      <c r="J90" s="1088" t="s">
        <v>232</v>
      </c>
      <c r="K90" s="1088">
        <v>1.0</v>
      </c>
      <c r="L90" s="1089">
        <v>277.07</v>
      </c>
      <c r="M90" s="1090"/>
      <c r="N90" s="1091"/>
      <c r="O90" s="1092"/>
      <c r="P90" s="1093"/>
      <c r="Q90" s="1094"/>
      <c r="R90" s="1095"/>
      <c r="S90" s="1096"/>
      <c r="T90" s="1097"/>
      <c r="U90" s="1099">
        <f t="shared" si="2"/>
        <v>0</v>
      </c>
      <c r="V90" s="1099">
        <f t="shared" si="3"/>
        <v>0</v>
      </c>
      <c r="W90" s="1154">
        <f t="shared" si="4"/>
        <v>0</v>
      </c>
      <c r="X90" s="1101"/>
    </row>
    <row r="91" ht="55.5" customHeight="1">
      <c r="A91" s="1151" t="s">
        <v>1675</v>
      </c>
      <c r="B91" s="1160">
        <v>1.7003959E7</v>
      </c>
      <c r="C91" s="1161" t="s">
        <v>1676</v>
      </c>
      <c r="D91" s="1161"/>
      <c r="E91" s="1087" t="s">
        <v>1677</v>
      </c>
      <c r="F91" s="1087"/>
      <c r="G91" s="1152" t="s">
        <v>151</v>
      </c>
      <c r="H91" s="1088">
        <v>90.0</v>
      </c>
      <c r="I91" s="1088">
        <v>15.0</v>
      </c>
      <c r="J91" s="1088" t="s">
        <v>232</v>
      </c>
      <c r="K91" s="1088">
        <v>1.0</v>
      </c>
      <c r="L91" s="1089">
        <v>222.48</v>
      </c>
      <c r="M91" s="1090"/>
      <c r="N91" s="1091"/>
      <c r="O91" s="1092"/>
      <c r="P91" s="1093"/>
      <c r="Q91" s="1094"/>
      <c r="R91" s="1095"/>
      <c r="S91" s="1096"/>
      <c r="T91" s="1097"/>
      <c r="U91" s="1099">
        <f t="shared" si="2"/>
        <v>0</v>
      </c>
      <c r="V91" s="1099">
        <f t="shared" si="3"/>
        <v>0</v>
      </c>
      <c r="W91" s="1154">
        <f t="shared" si="4"/>
        <v>0</v>
      </c>
      <c r="X91" s="1101"/>
    </row>
    <row r="92" ht="55.5" customHeight="1">
      <c r="A92" s="1151" t="s">
        <v>1678</v>
      </c>
      <c r="B92" s="1118">
        <v>1.700396E7</v>
      </c>
      <c r="C92" s="1119" t="s">
        <v>1679</v>
      </c>
      <c r="D92" s="1119"/>
      <c r="E92" s="1120" t="s">
        <v>1680</v>
      </c>
      <c r="F92" s="1120"/>
      <c r="G92" s="1152" t="s">
        <v>151</v>
      </c>
      <c r="H92" s="1121">
        <v>100.0</v>
      </c>
      <c r="I92" s="1121">
        <v>14.0</v>
      </c>
      <c r="J92" s="1121" t="s">
        <v>802</v>
      </c>
      <c r="K92" s="1121">
        <v>1.0</v>
      </c>
      <c r="L92" s="1122">
        <v>232.78</v>
      </c>
      <c r="M92" s="1123"/>
      <c r="N92" s="1124"/>
      <c r="O92" s="1125"/>
      <c r="P92" s="1126"/>
      <c r="Q92" s="1127"/>
      <c r="R92" s="1128"/>
      <c r="S92" s="1129"/>
      <c r="T92" s="1130"/>
      <c r="U92" s="1132">
        <f t="shared" si="2"/>
        <v>0</v>
      </c>
      <c r="V92" s="1132">
        <f t="shared" si="3"/>
        <v>0</v>
      </c>
      <c r="W92" s="1159">
        <f t="shared" si="4"/>
        <v>0</v>
      </c>
      <c r="X92" s="1101"/>
    </row>
    <row r="93" ht="55.5" customHeight="1">
      <c r="A93" s="1151" t="s">
        <v>1681</v>
      </c>
      <c r="B93" s="1085">
        <v>1.7003961E7</v>
      </c>
      <c r="C93" s="1086" t="s">
        <v>1682</v>
      </c>
      <c r="D93" s="1086"/>
      <c r="E93" s="1087" t="s">
        <v>1683</v>
      </c>
      <c r="F93" s="1087"/>
      <c r="G93" s="1162" t="s">
        <v>151</v>
      </c>
      <c r="H93" s="1088">
        <v>160.0</v>
      </c>
      <c r="I93" s="1088">
        <v>22.0</v>
      </c>
      <c r="J93" s="1088" t="s">
        <v>251</v>
      </c>
      <c r="K93" s="1088">
        <v>1.0</v>
      </c>
      <c r="L93" s="1135">
        <v>558.26</v>
      </c>
      <c r="M93" s="1090"/>
      <c r="N93" s="1091"/>
      <c r="O93" s="1092"/>
      <c r="P93" s="1093"/>
      <c r="Q93" s="1094"/>
      <c r="R93" s="1095"/>
      <c r="S93" s="1096"/>
      <c r="T93" s="1097"/>
      <c r="U93" s="1099">
        <f t="shared" si="2"/>
        <v>0</v>
      </c>
      <c r="V93" s="1099">
        <f t="shared" si="3"/>
        <v>0</v>
      </c>
      <c r="W93" s="1154">
        <f t="shared" si="4"/>
        <v>0</v>
      </c>
      <c r="X93" s="1101"/>
    </row>
    <row r="94" ht="55.5" customHeight="1">
      <c r="A94" s="1151" t="s">
        <v>1684</v>
      </c>
      <c r="B94" s="1118">
        <v>1.7003962E7</v>
      </c>
      <c r="C94" s="1119" t="s">
        <v>1685</v>
      </c>
      <c r="D94" s="1119"/>
      <c r="E94" s="1120" t="s">
        <v>1686</v>
      </c>
      <c r="F94" s="1120"/>
      <c r="G94" s="1163" t="s">
        <v>151</v>
      </c>
      <c r="H94" s="1121">
        <v>60.0</v>
      </c>
      <c r="I94" s="1121">
        <v>15.0</v>
      </c>
      <c r="J94" s="1121" t="s">
        <v>802</v>
      </c>
      <c r="K94" s="1121">
        <v>1.0</v>
      </c>
      <c r="L94" s="1122">
        <v>153.47</v>
      </c>
      <c r="M94" s="1123"/>
      <c r="N94" s="1124"/>
      <c r="O94" s="1125"/>
      <c r="P94" s="1126"/>
      <c r="Q94" s="1127"/>
      <c r="R94" s="1128"/>
      <c r="S94" s="1129"/>
      <c r="T94" s="1130"/>
      <c r="U94" s="1132">
        <f t="shared" si="2"/>
        <v>0</v>
      </c>
      <c r="V94" s="1132">
        <f t="shared" si="3"/>
        <v>0</v>
      </c>
      <c r="W94" s="1159">
        <f t="shared" si="4"/>
        <v>0</v>
      </c>
      <c r="X94" s="1101"/>
    </row>
    <row r="95" ht="55.5" customHeight="1">
      <c r="A95" s="1151" t="s">
        <v>1687</v>
      </c>
      <c r="B95" s="1085">
        <v>1.7003963E7</v>
      </c>
      <c r="C95" s="1086" t="s">
        <v>1688</v>
      </c>
      <c r="D95" s="1086"/>
      <c r="E95" s="1087" t="s">
        <v>1689</v>
      </c>
      <c r="F95" s="1087"/>
      <c r="G95" s="1152" t="s">
        <v>151</v>
      </c>
      <c r="H95" s="1088">
        <v>130.0</v>
      </c>
      <c r="I95" s="1088">
        <v>18.0</v>
      </c>
      <c r="J95" s="1088" t="s">
        <v>232</v>
      </c>
      <c r="K95" s="1088">
        <v>1.0</v>
      </c>
      <c r="L95" s="1135">
        <v>244.11</v>
      </c>
      <c r="M95" s="1090"/>
      <c r="N95" s="1091"/>
      <c r="O95" s="1092"/>
      <c r="P95" s="1093"/>
      <c r="Q95" s="1094"/>
      <c r="R95" s="1095"/>
      <c r="S95" s="1096"/>
      <c r="T95" s="1097"/>
      <c r="U95" s="1099">
        <f t="shared" si="2"/>
        <v>0</v>
      </c>
      <c r="V95" s="1099">
        <f t="shared" si="3"/>
        <v>0</v>
      </c>
      <c r="W95" s="1154">
        <f t="shared" si="4"/>
        <v>0</v>
      </c>
      <c r="X95" s="1101"/>
    </row>
    <row r="96" ht="55.5" customHeight="1">
      <c r="A96" s="1151" t="s">
        <v>1690</v>
      </c>
      <c r="B96" s="1085">
        <v>1.7003964E7</v>
      </c>
      <c r="C96" s="1086" t="s">
        <v>1691</v>
      </c>
      <c r="D96" s="1086"/>
      <c r="E96" s="1087" t="s">
        <v>1692</v>
      </c>
      <c r="F96" s="1087"/>
      <c r="G96" s="1162" t="s">
        <v>151</v>
      </c>
      <c r="H96" s="1088">
        <v>180.0</v>
      </c>
      <c r="I96" s="1088">
        <v>22.0</v>
      </c>
      <c r="J96" s="1088" t="s">
        <v>251</v>
      </c>
      <c r="K96" s="1088">
        <v>1.0</v>
      </c>
      <c r="L96" s="1135">
        <v>375.95</v>
      </c>
      <c r="M96" s="1090"/>
      <c r="N96" s="1091"/>
      <c r="O96" s="1092"/>
      <c r="P96" s="1093"/>
      <c r="Q96" s="1094"/>
      <c r="R96" s="1095"/>
      <c r="S96" s="1096"/>
      <c r="T96" s="1097"/>
      <c r="U96" s="1099">
        <f t="shared" si="2"/>
        <v>0</v>
      </c>
      <c r="V96" s="1099">
        <f t="shared" si="3"/>
        <v>0</v>
      </c>
      <c r="W96" s="1154">
        <f t="shared" si="4"/>
        <v>0</v>
      </c>
      <c r="X96" s="1101"/>
    </row>
    <row r="97" ht="55.5" customHeight="1">
      <c r="A97" s="1151" t="s">
        <v>1693</v>
      </c>
      <c r="B97" s="1118">
        <v>1.7003965E7</v>
      </c>
      <c r="C97" s="1119" t="s">
        <v>1694</v>
      </c>
      <c r="D97" s="1119"/>
      <c r="E97" s="1120" t="s">
        <v>1695</v>
      </c>
      <c r="F97" s="1120"/>
      <c r="G97" s="1163" t="s">
        <v>151</v>
      </c>
      <c r="H97" s="1121">
        <v>60.0</v>
      </c>
      <c r="I97" s="1121">
        <v>15.0</v>
      </c>
      <c r="J97" s="1121" t="s">
        <v>802</v>
      </c>
      <c r="K97" s="1121">
        <v>1.0</v>
      </c>
      <c r="L97" s="1122">
        <v>153.47</v>
      </c>
      <c r="M97" s="1123"/>
      <c r="N97" s="1124"/>
      <c r="O97" s="1125"/>
      <c r="P97" s="1126"/>
      <c r="Q97" s="1127"/>
      <c r="R97" s="1128"/>
      <c r="S97" s="1129"/>
      <c r="T97" s="1130"/>
      <c r="U97" s="1132">
        <f t="shared" si="2"/>
        <v>0</v>
      </c>
      <c r="V97" s="1132">
        <f t="shared" si="3"/>
        <v>0</v>
      </c>
      <c r="W97" s="1159">
        <f t="shared" si="4"/>
        <v>0</v>
      </c>
      <c r="X97" s="1101"/>
    </row>
    <row r="98" ht="55.5" customHeight="1">
      <c r="A98" s="1151" t="s">
        <v>1696</v>
      </c>
      <c r="B98" s="1085">
        <v>1.7003966E7</v>
      </c>
      <c r="C98" s="1086" t="s">
        <v>1697</v>
      </c>
      <c r="D98" s="1086"/>
      <c r="E98" s="1087" t="s">
        <v>1698</v>
      </c>
      <c r="F98" s="1087"/>
      <c r="G98" s="1152" t="s">
        <v>151</v>
      </c>
      <c r="H98" s="1088">
        <v>130.0</v>
      </c>
      <c r="I98" s="1088">
        <v>18.0</v>
      </c>
      <c r="J98" s="1088" t="s">
        <v>232</v>
      </c>
      <c r="K98" s="1088">
        <v>1.0</v>
      </c>
      <c r="L98" s="1135">
        <v>244.11</v>
      </c>
      <c r="M98" s="1090"/>
      <c r="N98" s="1091"/>
      <c r="O98" s="1092"/>
      <c r="P98" s="1093"/>
      <c r="Q98" s="1094"/>
      <c r="R98" s="1095"/>
      <c r="S98" s="1096"/>
      <c r="T98" s="1097"/>
      <c r="U98" s="1099">
        <f t="shared" si="2"/>
        <v>0</v>
      </c>
      <c r="V98" s="1099">
        <f t="shared" si="3"/>
        <v>0</v>
      </c>
      <c r="W98" s="1154">
        <f t="shared" si="4"/>
        <v>0</v>
      </c>
      <c r="X98" s="1101"/>
    </row>
    <row r="99" ht="55.5" customHeight="1">
      <c r="A99" s="1151" t="s">
        <v>1699</v>
      </c>
      <c r="B99" s="1085">
        <v>1.7003967E7</v>
      </c>
      <c r="C99" s="1086" t="s">
        <v>1700</v>
      </c>
      <c r="D99" s="1086"/>
      <c r="E99" s="1087" t="s">
        <v>1701</v>
      </c>
      <c r="F99" s="1087"/>
      <c r="G99" s="1162" t="s">
        <v>151</v>
      </c>
      <c r="H99" s="1088">
        <v>180.0</v>
      </c>
      <c r="I99" s="1088">
        <v>22.0</v>
      </c>
      <c r="J99" s="1088" t="s">
        <v>251</v>
      </c>
      <c r="K99" s="1088">
        <v>1.0</v>
      </c>
      <c r="L99" s="1135">
        <v>375.95</v>
      </c>
      <c r="M99" s="1090"/>
      <c r="N99" s="1091"/>
      <c r="O99" s="1092"/>
      <c r="P99" s="1093"/>
      <c r="Q99" s="1094"/>
      <c r="R99" s="1095"/>
      <c r="S99" s="1096"/>
      <c r="T99" s="1097"/>
      <c r="U99" s="1099">
        <f t="shared" si="2"/>
        <v>0</v>
      </c>
      <c r="V99" s="1099">
        <f t="shared" si="3"/>
        <v>0</v>
      </c>
      <c r="W99" s="1154">
        <f t="shared" si="4"/>
        <v>0</v>
      </c>
      <c r="X99" s="1101"/>
    </row>
    <row r="100" ht="55.5" customHeight="1">
      <c r="A100" s="1151" t="s">
        <v>1702</v>
      </c>
      <c r="B100" s="1118">
        <v>1.7003968E7</v>
      </c>
      <c r="C100" s="1119" t="s">
        <v>1703</v>
      </c>
      <c r="D100" s="1119"/>
      <c r="E100" s="1120" t="s">
        <v>1704</v>
      </c>
      <c r="F100" s="1120"/>
      <c r="G100" s="1163" t="s">
        <v>151</v>
      </c>
      <c r="H100" s="1121">
        <v>80.0</v>
      </c>
      <c r="I100" s="1121">
        <v>10.0</v>
      </c>
      <c r="J100" s="1121" t="s">
        <v>802</v>
      </c>
      <c r="K100" s="1121">
        <v>1.0</v>
      </c>
      <c r="L100" s="1122">
        <v>118.45</v>
      </c>
      <c r="M100" s="1123"/>
      <c r="N100" s="1124"/>
      <c r="O100" s="1125"/>
      <c r="P100" s="1126"/>
      <c r="Q100" s="1127"/>
      <c r="R100" s="1128"/>
      <c r="S100" s="1129"/>
      <c r="T100" s="1130"/>
      <c r="U100" s="1132">
        <f t="shared" si="2"/>
        <v>0</v>
      </c>
      <c r="V100" s="1132">
        <f t="shared" si="3"/>
        <v>0</v>
      </c>
      <c r="W100" s="1159">
        <f t="shared" si="4"/>
        <v>0</v>
      </c>
      <c r="X100" s="1101"/>
    </row>
    <row r="101" ht="55.5" customHeight="1">
      <c r="A101" s="1151" t="s">
        <v>1705</v>
      </c>
      <c r="B101" s="1085">
        <v>1.7003969E7</v>
      </c>
      <c r="C101" s="1086" t="s">
        <v>1706</v>
      </c>
      <c r="D101" s="1086"/>
      <c r="E101" s="1087" t="s">
        <v>1707</v>
      </c>
      <c r="F101" s="1087"/>
      <c r="G101" s="1152" t="s">
        <v>151</v>
      </c>
      <c r="H101" s="1088">
        <v>120.0</v>
      </c>
      <c r="I101" s="1088">
        <v>15.0</v>
      </c>
      <c r="J101" s="1088" t="s">
        <v>232</v>
      </c>
      <c r="K101" s="1088">
        <v>1.0</v>
      </c>
      <c r="L101" s="1135">
        <v>271.92</v>
      </c>
      <c r="M101" s="1090"/>
      <c r="N101" s="1091"/>
      <c r="O101" s="1092"/>
      <c r="P101" s="1093"/>
      <c r="Q101" s="1094"/>
      <c r="R101" s="1095"/>
      <c r="S101" s="1096"/>
      <c r="T101" s="1097"/>
      <c r="U101" s="1099">
        <f t="shared" si="2"/>
        <v>0</v>
      </c>
      <c r="V101" s="1099">
        <f t="shared" si="3"/>
        <v>0</v>
      </c>
      <c r="W101" s="1154">
        <f t="shared" si="4"/>
        <v>0</v>
      </c>
      <c r="X101" s="1101"/>
    </row>
    <row r="102" ht="55.5" customHeight="1">
      <c r="A102" s="1151" t="s">
        <v>1708</v>
      </c>
      <c r="B102" s="1085">
        <v>1.700397E7</v>
      </c>
      <c r="C102" s="1086" t="s">
        <v>1709</v>
      </c>
      <c r="D102" s="1086"/>
      <c r="E102" s="1087" t="s">
        <v>1710</v>
      </c>
      <c r="F102" s="1087"/>
      <c r="G102" s="1162" t="s">
        <v>151</v>
      </c>
      <c r="H102" s="1088">
        <v>155.0</v>
      </c>
      <c r="I102" s="1088">
        <v>20.0</v>
      </c>
      <c r="J102" s="1088" t="s">
        <v>251</v>
      </c>
      <c r="K102" s="1088">
        <v>1.0</v>
      </c>
      <c r="L102" s="1135">
        <v>331.66</v>
      </c>
      <c r="M102" s="1090"/>
      <c r="N102" s="1091"/>
      <c r="O102" s="1092"/>
      <c r="P102" s="1093"/>
      <c r="Q102" s="1094"/>
      <c r="R102" s="1095"/>
      <c r="S102" s="1096"/>
      <c r="T102" s="1097"/>
      <c r="U102" s="1099">
        <f t="shared" si="2"/>
        <v>0</v>
      </c>
      <c r="V102" s="1099">
        <f t="shared" si="3"/>
        <v>0</v>
      </c>
      <c r="W102" s="1154">
        <f t="shared" si="4"/>
        <v>0</v>
      </c>
      <c r="X102" s="1101"/>
    </row>
    <row r="103" ht="55.5" customHeight="1">
      <c r="A103" s="1151" t="s">
        <v>1711</v>
      </c>
      <c r="B103" s="1118">
        <v>1.7003971E7</v>
      </c>
      <c r="C103" s="1119" t="s">
        <v>1712</v>
      </c>
      <c r="D103" s="1119"/>
      <c r="E103" s="1120" t="s">
        <v>1713</v>
      </c>
      <c r="F103" s="1120"/>
      <c r="G103" s="1163" t="s">
        <v>151</v>
      </c>
      <c r="H103" s="1121">
        <v>110.0</v>
      </c>
      <c r="I103" s="1121">
        <v>26.0</v>
      </c>
      <c r="J103" s="1121" t="s">
        <v>802</v>
      </c>
      <c r="K103" s="1121">
        <v>1.0</v>
      </c>
      <c r="L103" s="1122">
        <v>282.22</v>
      </c>
      <c r="M103" s="1123"/>
      <c r="N103" s="1124"/>
      <c r="O103" s="1125"/>
      <c r="P103" s="1126"/>
      <c r="Q103" s="1127"/>
      <c r="R103" s="1128"/>
      <c r="S103" s="1129"/>
      <c r="T103" s="1130"/>
      <c r="U103" s="1132">
        <f t="shared" si="2"/>
        <v>0</v>
      </c>
      <c r="V103" s="1132">
        <f t="shared" si="3"/>
        <v>0</v>
      </c>
      <c r="W103" s="1159">
        <f t="shared" si="4"/>
        <v>0</v>
      </c>
      <c r="X103" s="1101"/>
    </row>
    <row r="104" ht="55.5" customHeight="1">
      <c r="A104" s="1151" t="s">
        <v>1714</v>
      </c>
      <c r="B104" s="1085">
        <v>1.7003972E7</v>
      </c>
      <c r="C104" s="1086" t="s">
        <v>1715</v>
      </c>
      <c r="D104" s="1086"/>
      <c r="E104" s="1087" t="s">
        <v>1716</v>
      </c>
      <c r="F104" s="1087"/>
      <c r="G104" s="1162" t="s">
        <v>151</v>
      </c>
      <c r="H104" s="1088">
        <v>175.0</v>
      </c>
      <c r="I104" s="1088">
        <v>40.0</v>
      </c>
      <c r="J104" s="1088" t="s">
        <v>232</v>
      </c>
      <c r="K104" s="1088">
        <v>1.0</v>
      </c>
      <c r="L104" s="1135">
        <v>687.01</v>
      </c>
      <c r="M104" s="1090"/>
      <c r="N104" s="1091"/>
      <c r="O104" s="1092"/>
      <c r="P104" s="1093"/>
      <c r="Q104" s="1094"/>
      <c r="R104" s="1095"/>
      <c r="S104" s="1096"/>
      <c r="T104" s="1097"/>
      <c r="U104" s="1099">
        <f t="shared" si="2"/>
        <v>0</v>
      </c>
      <c r="V104" s="1099">
        <f t="shared" si="3"/>
        <v>0</v>
      </c>
      <c r="W104" s="1154">
        <f t="shared" si="4"/>
        <v>0</v>
      </c>
      <c r="X104" s="1101"/>
    </row>
    <row r="105" ht="55.5" customHeight="1">
      <c r="A105" s="1151" t="s">
        <v>1717</v>
      </c>
      <c r="B105" s="1118">
        <v>1.7003973E7</v>
      </c>
      <c r="C105" s="1119" t="s">
        <v>1718</v>
      </c>
      <c r="D105" s="1119"/>
      <c r="E105" s="1120" t="s">
        <v>1719</v>
      </c>
      <c r="F105" s="1120"/>
      <c r="G105" s="1163" t="s">
        <v>151</v>
      </c>
      <c r="H105" s="1121">
        <v>80.0</v>
      </c>
      <c r="I105" s="1121">
        <v>16.0</v>
      </c>
      <c r="J105" s="1121" t="s">
        <v>802</v>
      </c>
      <c r="K105" s="1121">
        <v>1.0</v>
      </c>
      <c r="L105" s="1122">
        <v>153.47</v>
      </c>
      <c r="M105" s="1123"/>
      <c r="N105" s="1124"/>
      <c r="O105" s="1125"/>
      <c r="P105" s="1126"/>
      <c r="Q105" s="1127"/>
      <c r="R105" s="1128"/>
      <c r="S105" s="1129"/>
      <c r="T105" s="1130"/>
      <c r="U105" s="1132">
        <f t="shared" si="2"/>
        <v>0</v>
      </c>
      <c r="V105" s="1132">
        <f t="shared" si="3"/>
        <v>0</v>
      </c>
      <c r="W105" s="1159">
        <f t="shared" si="4"/>
        <v>0</v>
      </c>
      <c r="X105" s="1101"/>
    </row>
    <row r="106" ht="55.5" customHeight="1">
      <c r="A106" s="1151" t="s">
        <v>1720</v>
      </c>
      <c r="B106" s="1085">
        <v>1.7003974E7</v>
      </c>
      <c r="C106" s="1086" t="s">
        <v>1721</v>
      </c>
      <c r="D106" s="1086"/>
      <c r="E106" s="1087" t="s">
        <v>1722</v>
      </c>
      <c r="F106" s="1087"/>
      <c r="G106" s="1152" t="s">
        <v>151</v>
      </c>
      <c r="H106" s="1088">
        <v>120.0</v>
      </c>
      <c r="I106" s="1088">
        <v>20.0</v>
      </c>
      <c r="J106" s="1088" t="s">
        <v>232</v>
      </c>
      <c r="K106" s="1088">
        <v>1.0</v>
      </c>
      <c r="L106" s="1135">
        <v>236.9</v>
      </c>
      <c r="M106" s="1090"/>
      <c r="N106" s="1091"/>
      <c r="O106" s="1092"/>
      <c r="P106" s="1093"/>
      <c r="Q106" s="1094"/>
      <c r="R106" s="1095"/>
      <c r="S106" s="1096"/>
      <c r="T106" s="1097"/>
      <c r="U106" s="1099">
        <f t="shared" si="2"/>
        <v>0</v>
      </c>
      <c r="V106" s="1099">
        <f t="shared" si="3"/>
        <v>0</v>
      </c>
      <c r="W106" s="1154">
        <f t="shared" si="4"/>
        <v>0</v>
      </c>
      <c r="X106" s="1101"/>
    </row>
    <row r="107" ht="55.5" customHeight="1">
      <c r="A107" s="1151" t="s">
        <v>1723</v>
      </c>
      <c r="B107" s="1085">
        <v>1.7003975E7</v>
      </c>
      <c r="C107" s="1086" t="s">
        <v>1724</v>
      </c>
      <c r="D107" s="1086"/>
      <c r="E107" s="1087" t="s">
        <v>1725</v>
      </c>
      <c r="F107" s="1087"/>
      <c r="G107" s="1162" t="s">
        <v>151</v>
      </c>
      <c r="H107" s="1088">
        <v>190.0</v>
      </c>
      <c r="I107" s="1088">
        <v>32.0</v>
      </c>
      <c r="J107" s="1088" t="s">
        <v>251</v>
      </c>
      <c r="K107" s="1088">
        <v>1.0</v>
      </c>
      <c r="L107" s="1135">
        <v>593.28</v>
      </c>
      <c r="M107" s="1090"/>
      <c r="N107" s="1091"/>
      <c r="O107" s="1092"/>
      <c r="P107" s="1093"/>
      <c r="Q107" s="1094"/>
      <c r="R107" s="1095"/>
      <c r="S107" s="1096"/>
      <c r="T107" s="1097"/>
      <c r="U107" s="1099">
        <f t="shared" si="2"/>
        <v>0</v>
      </c>
      <c r="V107" s="1099">
        <f t="shared" si="3"/>
        <v>0</v>
      </c>
      <c r="W107" s="1154">
        <f t="shared" si="4"/>
        <v>0</v>
      </c>
      <c r="X107" s="1101"/>
    </row>
    <row r="108" ht="55.5" customHeight="1">
      <c r="A108" s="1151" t="s">
        <v>1726</v>
      </c>
      <c r="B108" s="1118">
        <v>1.7003976E7</v>
      </c>
      <c r="C108" s="1119" t="s">
        <v>1727</v>
      </c>
      <c r="D108" s="1119"/>
      <c r="E108" s="1120" t="s">
        <v>1728</v>
      </c>
      <c r="F108" s="1120"/>
      <c r="G108" s="1163" t="s">
        <v>151</v>
      </c>
      <c r="H108" s="1121">
        <v>60.0</v>
      </c>
      <c r="I108" s="1121">
        <v>15.0</v>
      </c>
      <c r="J108" s="1121" t="s">
        <v>802</v>
      </c>
      <c r="K108" s="1121">
        <v>1.0</v>
      </c>
      <c r="L108" s="1122">
        <v>131.84</v>
      </c>
      <c r="M108" s="1123"/>
      <c r="N108" s="1124"/>
      <c r="O108" s="1125"/>
      <c r="P108" s="1126"/>
      <c r="Q108" s="1127"/>
      <c r="R108" s="1128"/>
      <c r="S108" s="1129"/>
      <c r="T108" s="1130"/>
      <c r="U108" s="1132">
        <f t="shared" si="2"/>
        <v>0</v>
      </c>
      <c r="V108" s="1132">
        <f t="shared" si="3"/>
        <v>0</v>
      </c>
      <c r="W108" s="1159">
        <f t="shared" si="4"/>
        <v>0</v>
      </c>
      <c r="X108" s="1101"/>
    </row>
    <row r="109" ht="55.5" customHeight="1">
      <c r="A109" s="1151" t="s">
        <v>1729</v>
      </c>
      <c r="B109" s="1085">
        <v>1.7003977E7</v>
      </c>
      <c r="C109" s="1086" t="s">
        <v>1730</v>
      </c>
      <c r="D109" s="1086"/>
      <c r="E109" s="1087" t="s">
        <v>1731</v>
      </c>
      <c r="F109" s="1087"/>
      <c r="G109" s="1152" t="s">
        <v>151</v>
      </c>
      <c r="H109" s="1088">
        <v>90.0</v>
      </c>
      <c r="I109" s="1088">
        <v>20.0</v>
      </c>
      <c r="J109" s="1088" t="s">
        <v>232</v>
      </c>
      <c r="K109" s="1088">
        <v>1.0</v>
      </c>
      <c r="L109" s="1135">
        <v>271.92</v>
      </c>
      <c r="M109" s="1090"/>
      <c r="N109" s="1091"/>
      <c r="O109" s="1092"/>
      <c r="P109" s="1093"/>
      <c r="Q109" s="1094"/>
      <c r="R109" s="1095"/>
      <c r="S109" s="1096"/>
      <c r="T109" s="1097"/>
      <c r="U109" s="1099">
        <f t="shared" si="2"/>
        <v>0</v>
      </c>
      <c r="V109" s="1099">
        <f t="shared" si="3"/>
        <v>0</v>
      </c>
      <c r="W109" s="1154">
        <f t="shared" si="4"/>
        <v>0</v>
      </c>
      <c r="X109" s="1101"/>
    </row>
    <row r="110" ht="55.5" customHeight="1">
      <c r="A110" s="1151" t="s">
        <v>1732</v>
      </c>
      <c r="B110" s="1085">
        <v>1.7003978E7</v>
      </c>
      <c r="C110" s="1086" t="s">
        <v>1733</v>
      </c>
      <c r="D110" s="1086"/>
      <c r="E110" s="1087" t="s">
        <v>1734</v>
      </c>
      <c r="F110" s="1087"/>
      <c r="G110" s="1162" t="s">
        <v>151</v>
      </c>
      <c r="H110" s="1088">
        <v>150.0</v>
      </c>
      <c r="I110" s="1088">
        <v>30.0</v>
      </c>
      <c r="J110" s="1088" t="s">
        <v>251</v>
      </c>
      <c r="K110" s="1088">
        <v>1.0</v>
      </c>
      <c r="L110" s="1135">
        <v>479.98</v>
      </c>
      <c r="M110" s="1090"/>
      <c r="N110" s="1091"/>
      <c r="O110" s="1092"/>
      <c r="P110" s="1093"/>
      <c r="Q110" s="1094"/>
      <c r="R110" s="1095"/>
      <c r="S110" s="1096"/>
      <c r="T110" s="1097"/>
      <c r="U110" s="1099">
        <f t="shared" si="2"/>
        <v>0</v>
      </c>
      <c r="V110" s="1099">
        <f t="shared" si="3"/>
        <v>0</v>
      </c>
      <c r="W110" s="1154">
        <f t="shared" si="4"/>
        <v>0</v>
      </c>
      <c r="X110" s="1101"/>
    </row>
    <row r="111" ht="55.5" customHeight="1">
      <c r="A111" s="1151" t="s">
        <v>1735</v>
      </c>
      <c r="B111" s="1118">
        <v>1.7003979E7</v>
      </c>
      <c r="C111" s="1119" t="s">
        <v>1736</v>
      </c>
      <c r="D111" s="1119"/>
      <c r="E111" s="1120" t="s">
        <v>1737</v>
      </c>
      <c r="F111" s="1120"/>
      <c r="G111" s="1163" t="s">
        <v>151</v>
      </c>
      <c r="H111" s="1121">
        <v>50.0</v>
      </c>
      <c r="I111" s="1121">
        <v>15.0</v>
      </c>
      <c r="J111" s="1121" t="s">
        <v>805</v>
      </c>
      <c r="K111" s="1121">
        <v>1.0</v>
      </c>
      <c r="L111" s="1122">
        <v>159.65</v>
      </c>
      <c r="M111" s="1123"/>
      <c r="N111" s="1124"/>
      <c r="O111" s="1125"/>
      <c r="P111" s="1126"/>
      <c r="Q111" s="1127"/>
      <c r="R111" s="1128"/>
      <c r="S111" s="1129"/>
      <c r="T111" s="1130"/>
      <c r="U111" s="1132">
        <f t="shared" si="2"/>
        <v>0</v>
      </c>
      <c r="V111" s="1132">
        <f t="shared" si="3"/>
        <v>0</v>
      </c>
      <c r="W111" s="1159">
        <f t="shared" si="4"/>
        <v>0</v>
      </c>
      <c r="X111" s="1101"/>
    </row>
    <row r="112" ht="55.5" customHeight="1">
      <c r="A112" s="1151" t="s">
        <v>1738</v>
      </c>
      <c r="B112" s="1085">
        <v>1.700398E7</v>
      </c>
      <c r="C112" s="1086" t="s">
        <v>1739</v>
      </c>
      <c r="D112" s="1086"/>
      <c r="E112" s="1087" t="s">
        <v>1740</v>
      </c>
      <c r="F112" s="1087"/>
      <c r="G112" s="1152" t="s">
        <v>151</v>
      </c>
      <c r="H112" s="1088">
        <v>75.0</v>
      </c>
      <c r="I112" s="1088">
        <v>22.0</v>
      </c>
      <c r="J112" s="1088" t="s">
        <v>802</v>
      </c>
      <c r="K112" s="1088">
        <v>1.0</v>
      </c>
      <c r="L112" s="1135">
        <v>257.5</v>
      </c>
      <c r="M112" s="1090"/>
      <c r="N112" s="1091"/>
      <c r="O112" s="1092"/>
      <c r="P112" s="1093"/>
      <c r="Q112" s="1094"/>
      <c r="R112" s="1095"/>
      <c r="S112" s="1096"/>
      <c r="T112" s="1097"/>
      <c r="U112" s="1099">
        <f t="shared" si="2"/>
        <v>0</v>
      </c>
      <c r="V112" s="1099">
        <f t="shared" si="3"/>
        <v>0</v>
      </c>
      <c r="W112" s="1154">
        <f t="shared" si="4"/>
        <v>0</v>
      </c>
      <c r="X112" s="1101"/>
    </row>
    <row r="113" ht="55.5" customHeight="1">
      <c r="A113" s="1151" t="s">
        <v>1741</v>
      </c>
      <c r="B113" s="1085">
        <v>1.7003981E7</v>
      </c>
      <c r="C113" s="1086" t="s">
        <v>1742</v>
      </c>
      <c r="D113" s="1086"/>
      <c r="E113" s="1087" t="s">
        <v>1743</v>
      </c>
      <c r="F113" s="1087"/>
      <c r="G113" s="1162" t="s">
        <v>151</v>
      </c>
      <c r="H113" s="1088">
        <v>110.0</v>
      </c>
      <c r="I113" s="1088">
        <v>30.0</v>
      </c>
      <c r="J113" s="1088" t="s">
        <v>232</v>
      </c>
      <c r="K113" s="1088">
        <v>1.0</v>
      </c>
      <c r="L113" s="1135">
        <v>563.41</v>
      </c>
      <c r="M113" s="1090"/>
      <c r="N113" s="1091"/>
      <c r="O113" s="1092"/>
      <c r="P113" s="1093"/>
      <c r="Q113" s="1094"/>
      <c r="R113" s="1095"/>
      <c r="S113" s="1096"/>
      <c r="T113" s="1097"/>
      <c r="U113" s="1099">
        <f t="shared" si="2"/>
        <v>0</v>
      </c>
      <c r="V113" s="1099">
        <f t="shared" si="3"/>
        <v>0</v>
      </c>
      <c r="W113" s="1154">
        <f t="shared" si="4"/>
        <v>0</v>
      </c>
      <c r="X113" s="1101"/>
    </row>
    <row r="114" ht="55.5" customHeight="1">
      <c r="A114" s="1151" t="s">
        <v>1744</v>
      </c>
      <c r="B114" s="1118"/>
      <c r="C114" s="1119" t="s">
        <v>1745</v>
      </c>
      <c r="D114" s="1119"/>
      <c r="E114" s="1120" t="s">
        <v>1746</v>
      </c>
      <c r="F114" s="1120"/>
      <c r="G114" s="1163" t="s">
        <v>151</v>
      </c>
      <c r="H114" s="1121">
        <v>45.0</v>
      </c>
      <c r="I114" s="1121">
        <v>20.0</v>
      </c>
      <c r="J114" s="1121" t="s">
        <v>805</v>
      </c>
      <c r="K114" s="1121">
        <v>1.0</v>
      </c>
      <c r="L114" s="1122">
        <v>131.84</v>
      </c>
      <c r="M114" s="1123"/>
      <c r="N114" s="1124"/>
      <c r="O114" s="1125"/>
      <c r="P114" s="1126"/>
      <c r="Q114" s="1127"/>
      <c r="R114" s="1128"/>
      <c r="S114" s="1129"/>
      <c r="T114" s="1130"/>
      <c r="U114" s="1132">
        <f t="shared" si="2"/>
        <v>0</v>
      </c>
      <c r="V114" s="1132">
        <f t="shared" si="3"/>
        <v>0</v>
      </c>
      <c r="W114" s="1159">
        <f t="shared" si="4"/>
        <v>0</v>
      </c>
      <c r="X114" s="1101"/>
    </row>
    <row r="115" ht="55.5" customHeight="1">
      <c r="A115" s="1151" t="s">
        <v>1747</v>
      </c>
      <c r="B115" s="1085">
        <v>1.7004107E7</v>
      </c>
      <c r="C115" s="1086" t="s">
        <v>1748</v>
      </c>
      <c r="D115" s="1086"/>
      <c r="E115" s="1087" t="s">
        <v>1749</v>
      </c>
      <c r="F115" s="1087"/>
      <c r="G115" s="1152" t="s">
        <v>151</v>
      </c>
      <c r="H115" s="1088">
        <v>60.0</v>
      </c>
      <c r="I115" s="1088">
        <v>20.0</v>
      </c>
      <c r="J115" s="1088" t="s">
        <v>802</v>
      </c>
      <c r="K115" s="1088">
        <v>1.0</v>
      </c>
      <c r="L115" s="1135">
        <v>118.45</v>
      </c>
      <c r="M115" s="1090"/>
      <c r="N115" s="1091"/>
      <c r="O115" s="1092"/>
      <c r="P115" s="1093"/>
      <c r="Q115" s="1094"/>
      <c r="R115" s="1095"/>
      <c r="S115" s="1096"/>
      <c r="T115" s="1097"/>
      <c r="U115" s="1099">
        <f t="shared" si="2"/>
        <v>0</v>
      </c>
      <c r="V115" s="1099">
        <f t="shared" si="3"/>
        <v>0</v>
      </c>
      <c r="W115" s="1154">
        <f t="shared" si="4"/>
        <v>0</v>
      </c>
      <c r="X115" s="1101"/>
    </row>
    <row r="116" ht="55.5" customHeight="1">
      <c r="A116" s="1151" t="s">
        <v>1750</v>
      </c>
      <c r="B116" s="1085">
        <v>1.7004108E7</v>
      </c>
      <c r="C116" s="1086" t="s">
        <v>1751</v>
      </c>
      <c r="D116" s="1086"/>
      <c r="E116" s="1087" t="s">
        <v>1752</v>
      </c>
      <c r="F116" s="1087"/>
      <c r="G116" s="1162" t="s">
        <v>151</v>
      </c>
      <c r="H116" s="1088">
        <v>60.0</v>
      </c>
      <c r="I116" s="1088">
        <v>15.0</v>
      </c>
      <c r="J116" s="1088" t="s">
        <v>802</v>
      </c>
      <c r="K116" s="1088">
        <v>1.0</v>
      </c>
      <c r="L116" s="1135">
        <v>181.28</v>
      </c>
      <c r="M116" s="1090"/>
      <c r="N116" s="1091"/>
      <c r="O116" s="1092"/>
      <c r="P116" s="1093"/>
      <c r="Q116" s="1094"/>
      <c r="R116" s="1095"/>
      <c r="S116" s="1096"/>
      <c r="T116" s="1097"/>
      <c r="U116" s="1099">
        <f t="shared" si="2"/>
        <v>0</v>
      </c>
      <c r="V116" s="1099">
        <f t="shared" si="3"/>
        <v>0</v>
      </c>
      <c r="W116" s="1154">
        <f t="shared" si="4"/>
        <v>0</v>
      </c>
      <c r="X116" s="1101"/>
    </row>
    <row r="117" ht="55.5" customHeight="1">
      <c r="A117" s="1151" t="s">
        <v>1753</v>
      </c>
      <c r="B117" s="1118">
        <v>1.7003982E7</v>
      </c>
      <c r="C117" s="1119" t="s">
        <v>1754</v>
      </c>
      <c r="D117" s="1119"/>
      <c r="E117" s="1120" t="s">
        <v>1755</v>
      </c>
      <c r="F117" s="1120"/>
      <c r="G117" s="1163" t="s">
        <v>151</v>
      </c>
      <c r="H117" s="1121">
        <v>90.0</v>
      </c>
      <c r="I117" s="1121">
        <v>22.0</v>
      </c>
      <c r="J117" s="1121" t="s">
        <v>802</v>
      </c>
      <c r="K117" s="1121">
        <v>1.0</v>
      </c>
      <c r="L117" s="1122">
        <v>202.91</v>
      </c>
      <c r="M117" s="1123"/>
      <c r="N117" s="1124"/>
      <c r="O117" s="1125"/>
      <c r="P117" s="1126"/>
      <c r="Q117" s="1127"/>
      <c r="R117" s="1128"/>
      <c r="S117" s="1129"/>
      <c r="T117" s="1130"/>
      <c r="U117" s="1132">
        <f t="shared" si="2"/>
        <v>0</v>
      </c>
      <c r="V117" s="1132">
        <f t="shared" si="3"/>
        <v>0</v>
      </c>
      <c r="W117" s="1159">
        <f t="shared" si="4"/>
        <v>0</v>
      </c>
      <c r="X117" s="1101"/>
    </row>
    <row r="118" ht="55.5" customHeight="1">
      <c r="A118" s="1151" t="s">
        <v>1756</v>
      </c>
      <c r="B118" s="1085">
        <v>1.7003983E7</v>
      </c>
      <c r="C118" s="1086" t="s">
        <v>1757</v>
      </c>
      <c r="D118" s="1086"/>
      <c r="E118" s="1087" t="s">
        <v>1758</v>
      </c>
      <c r="F118" s="1087"/>
      <c r="G118" s="1152" t="s">
        <v>151</v>
      </c>
      <c r="H118" s="1088">
        <v>110.0</v>
      </c>
      <c r="I118" s="1088">
        <v>29.0</v>
      </c>
      <c r="J118" s="1088" t="s">
        <v>232</v>
      </c>
      <c r="K118" s="1088">
        <v>1.0</v>
      </c>
      <c r="L118" s="1135">
        <v>321.36</v>
      </c>
      <c r="M118" s="1090"/>
      <c r="N118" s="1091"/>
      <c r="O118" s="1092"/>
      <c r="P118" s="1093"/>
      <c r="Q118" s="1094"/>
      <c r="R118" s="1095"/>
      <c r="S118" s="1096"/>
      <c r="T118" s="1097"/>
      <c r="U118" s="1099">
        <f t="shared" si="2"/>
        <v>0</v>
      </c>
      <c r="V118" s="1099">
        <f t="shared" si="3"/>
        <v>0</v>
      </c>
      <c r="W118" s="1154">
        <f t="shared" si="4"/>
        <v>0</v>
      </c>
      <c r="X118" s="1101"/>
    </row>
    <row r="119" ht="55.5" customHeight="1">
      <c r="A119" s="1151" t="s">
        <v>1759</v>
      </c>
      <c r="B119" s="1085">
        <v>1.7003984E7</v>
      </c>
      <c r="C119" s="1086" t="s">
        <v>1760</v>
      </c>
      <c r="D119" s="1086"/>
      <c r="E119" s="1087" t="s">
        <v>1761</v>
      </c>
      <c r="F119" s="1087"/>
      <c r="G119" s="1162" t="s">
        <v>151</v>
      </c>
      <c r="H119" s="1088">
        <v>150.0</v>
      </c>
      <c r="I119" s="1088">
        <v>39.0</v>
      </c>
      <c r="J119" s="1088" t="s">
        <v>251</v>
      </c>
      <c r="K119" s="1088">
        <v>1.0</v>
      </c>
      <c r="L119" s="1135">
        <v>607.7</v>
      </c>
      <c r="M119" s="1090"/>
      <c r="N119" s="1091"/>
      <c r="O119" s="1092"/>
      <c r="P119" s="1093"/>
      <c r="Q119" s="1094"/>
      <c r="R119" s="1095"/>
      <c r="S119" s="1096"/>
      <c r="T119" s="1097"/>
      <c r="U119" s="1099">
        <f t="shared" si="2"/>
        <v>0</v>
      </c>
      <c r="V119" s="1099">
        <f t="shared" si="3"/>
        <v>0</v>
      </c>
      <c r="W119" s="1154">
        <f t="shared" si="4"/>
        <v>0</v>
      </c>
      <c r="X119" s="1101"/>
    </row>
    <row r="120" ht="55.5" customHeight="1">
      <c r="A120" s="1151" t="s">
        <v>1762</v>
      </c>
      <c r="B120" s="1118">
        <v>1.7003985E7</v>
      </c>
      <c r="C120" s="1119" t="s">
        <v>1763</v>
      </c>
      <c r="D120" s="1119"/>
      <c r="E120" s="1120" t="s">
        <v>1764</v>
      </c>
      <c r="F120" s="1120"/>
      <c r="G120" s="1163" t="s">
        <v>151</v>
      </c>
      <c r="H120" s="1121">
        <v>50.0</v>
      </c>
      <c r="I120" s="1121">
        <v>17.0</v>
      </c>
      <c r="J120" s="1121" t="s">
        <v>805</v>
      </c>
      <c r="K120" s="1121">
        <v>1.0</v>
      </c>
      <c r="L120" s="1122">
        <v>125.66</v>
      </c>
      <c r="M120" s="1123"/>
      <c r="N120" s="1124"/>
      <c r="O120" s="1125"/>
      <c r="P120" s="1126"/>
      <c r="Q120" s="1127"/>
      <c r="R120" s="1128"/>
      <c r="S120" s="1129"/>
      <c r="T120" s="1130"/>
      <c r="U120" s="1132">
        <f t="shared" si="2"/>
        <v>0</v>
      </c>
      <c r="V120" s="1132">
        <f t="shared" si="3"/>
        <v>0</v>
      </c>
      <c r="W120" s="1159">
        <f t="shared" si="4"/>
        <v>0</v>
      </c>
      <c r="X120" s="1101"/>
    </row>
    <row r="121" ht="55.5" customHeight="1">
      <c r="A121" s="1151" t="s">
        <v>1765</v>
      </c>
      <c r="B121" s="1085">
        <v>1.7003986E7</v>
      </c>
      <c r="C121" s="1086" t="s">
        <v>1766</v>
      </c>
      <c r="D121" s="1086"/>
      <c r="E121" s="1087" t="s">
        <v>1767</v>
      </c>
      <c r="F121" s="1087"/>
      <c r="G121" s="1152" t="s">
        <v>151</v>
      </c>
      <c r="H121" s="1088">
        <v>70.0</v>
      </c>
      <c r="I121" s="1088">
        <v>24.0</v>
      </c>
      <c r="J121" s="1088" t="s">
        <v>802</v>
      </c>
      <c r="K121" s="1088">
        <v>1.0</v>
      </c>
      <c r="L121" s="1135">
        <v>197.76</v>
      </c>
      <c r="M121" s="1090"/>
      <c r="N121" s="1091"/>
      <c r="O121" s="1092"/>
      <c r="P121" s="1093"/>
      <c r="Q121" s="1094"/>
      <c r="R121" s="1095"/>
      <c r="S121" s="1096"/>
      <c r="T121" s="1097"/>
      <c r="U121" s="1099">
        <f t="shared" si="2"/>
        <v>0</v>
      </c>
      <c r="V121" s="1099">
        <f t="shared" si="3"/>
        <v>0</v>
      </c>
      <c r="W121" s="1154">
        <f t="shared" si="4"/>
        <v>0</v>
      </c>
      <c r="X121" s="1101"/>
    </row>
    <row r="122" ht="55.5" customHeight="1">
      <c r="A122" s="1151" t="s">
        <v>1768</v>
      </c>
      <c r="B122" s="1085">
        <v>1.7003987E7</v>
      </c>
      <c r="C122" s="1086" t="s">
        <v>1769</v>
      </c>
      <c r="D122" s="1086"/>
      <c r="E122" s="1087" t="s">
        <v>1770</v>
      </c>
      <c r="F122" s="1087"/>
      <c r="G122" s="1162" t="s">
        <v>151</v>
      </c>
      <c r="H122" s="1088">
        <v>110.0</v>
      </c>
      <c r="I122" s="1088">
        <v>39.0</v>
      </c>
      <c r="J122" s="1088" t="s">
        <v>232</v>
      </c>
      <c r="K122" s="1088">
        <v>1.0</v>
      </c>
      <c r="L122" s="1135">
        <v>494.4</v>
      </c>
      <c r="M122" s="1090"/>
      <c r="N122" s="1091"/>
      <c r="O122" s="1092"/>
      <c r="P122" s="1093"/>
      <c r="Q122" s="1094"/>
      <c r="R122" s="1095"/>
      <c r="S122" s="1096"/>
      <c r="T122" s="1097"/>
      <c r="U122" s="1099">
        <f t="shared" si="2"/>
        <v>0</v>
      </c>
      <c r="V122" s="1099">
        <f t="shared" si="3"/>
        <v>0</v>
      </c>
      <c r="W122" s="1154">
        <f t="shared" si="4"/>
        <v>0</v>
      </c>
      <c r="X122" s="1101"/>
    </row>
    <row r="123" ht="55.5" customHeight="1">
      <c r="A123" s="1151" t="s">
        <v>1771</v>
      </c>
      <c r="B123" s="1118">
        <v>1.7003988E7</v>
      </c>
      <c r="C123" s="1119" t="s">
        <v>1772</v>
      </c>
      <c r="D123" s="1119"/>
      <c r="E123" s="1120" t="s">
        <v>1773</v>
      </c>
      <c r="F123" s="1120"/>
      <c r="G123" s="1163" t="s">
        <v>151</v>
      </c>
      <c r="H123" s="1121">
        <v>40.0</v>
      </c>
      <c r="I123" s="1121">
        <v>15.0</v>
      </c>
      <c r="J123" s="1121" t="s">
        <v>802</v>
      </c>
      <c r="K123" s="1121">
        <v>1.0</v>
      </c>
      <c r="L123" s="1122">
        <v>131.84</v>
      </c>
      <c r="M123" s="1123"/>
      <c r="N123" s="1124"/>
      <c r="O123" s="1125"/>
      <c r="P123" s="1126"/>
      <c r="Q123" s="1127"/>
      <c r="R123" s="1128"/>
      <c r="S123" s="1129"/>
      <c r="T123" s="1130"/>
      <c r="U123" s="1132">
        <f t="shared" si="2"/>
        <v>0</v>
      </c>
      <c r="V123" s="1132">
        <f t="shared" si="3"/>
        <v>0</v>
      </c>
      <c r="W123" s="1159">
        <f t="shared" si="4"/>
        <v>0</v>
      </c>
      <c r="X123" s="1101"/>
    </row>
    <row r="124" ht="55.5" customHeight="1">
      <c r="A124" s="1151" t="s">
        <v>1774</v>
      </c>
      <c r="B124" s="1085">
        <v>1.7003989E7</v>
      </c>
      <c r="C124" s="1086" t="s">
        <v>1775</v>
      </c>
      <c r="D124" s="1086"/>
      <c r="E124" s="1087" t="s">
        <v>1776</v>
      </c>
      <c r="F124" s="1087"/>
      <c r="G124" s="1162" t="s">
        <v>151</v>
      </c>
      <c r="H124" s="1088">
        <v>60.0</v>
      </c>
      <c r="I124" s="1088">
        <v>22.0</v>
      </c>
      <c r="J124" s="1088" t="s">
        <v>232</v>
      </c>
      <c r="K124" s="1088">
        <v>1.0</v>
      </c>
      <c r="L124" s="1135">
        <v>232.78</v>
      </c>
      <c r="M124" s="1090"/>
      <c r="N124" s="1091"/>
      <c r="O124" s="1092"/>
      <c r="P124" s="1093"/>
      <c r="Q124" s="1094"/>
      <c r="R124" s="1095"/>
      <c r="S124" s="1096"/>
      <c r="T124" s="1097"/>
      <c r="U124" s="1099">
        <f t="shared" si="2"/>
        <v>0</v>
      </c>
      <c r="V124" s="1099">
        <f t="shared" si="3"/>
        <v>0</v>
      </c>
      <c r="W124" s="1154">
        <f t="shared" si="4"/>
        <v>0</v>
      </c>
      <c r="X124" s="1101"/>
    </row>
    <row r="125" ht="55.5" customHeight="1">
      <c r="A125" s="1151" t="s">
        <v>1777</v>
      </c>
      <c r="B125" s="1118">
        <v>1.700399E7</v>
      </c>
      <c r="C125" s="1119" t="s">
        <v>1778</v>
      </c>
      <c r="D125" s="1119"/>
      <c r="E125" s="1120" t="s">
        <v>1779</v>
      </c>
      <c r="F125" s="1120"/>
      <c r="G125" s="1163" t="s">
        <v>151</v>
      </c>
      <c r="H125" s="1121">
        <v>30.0</v>
      </c>
      <c r="I125" s="1121">
        <v>10.0</v>
      </c>
      <c r="J125" s="1121" t="s">
        <v>805</v>
      </c>
      <c r="K125" s="1121">
        <v>1.0</v>
      </c>
      <c r="L125" s="1122">
        <v>107.12</v>
      </c>
      <c r="M125" s="1123"/>
      <c r="N125" s="1124"/>
      <c r="O125" s="1125"/>
      <c r="P125" s="1126"/>
      <c r="Q125" s="1127"/>
      <c r="R125" s="1128"/>
      <c r="S125" s="1129"/>
      <c r="T125" s="1130"/>
      <c r="U125" s="1132">
        <f t="shared" si="2"/>
        <v>0</v>
      </c>
      <c r="V125" s="1132">
        <f t="shared" si="3"/>
        <v>0</v>
      </c>
      <c r="W125" s="1159">
        <f t="shared" si="4"/>
        <v>0</v>
      </c>
      <c r="X125" s="1101"/>
    </row>
    <row r="126" ht="55.5" customHeight="1">
      <c r="A126" s="1151" t="s">
        <v>1780</v>
      </c>
      <c r="B126" s="1085">
        <v>1.7003991E7</v>
      </c>
      <c r="C126" s="1086" t="s">
        <v>1781</v>
      </c>
      <c r="D126" s="1086"/>
      <c r="E126" s="1087" t="s">
        <v>1782</v>
      </c>
      <c r="F126" s="1087"/>
      <c r="G126" s="1152" t="s">
        <v>151</v>
      </c>
      <c r="H126" s="1088">
        <v>60.0</v>
      </c>
      <c r="I126" s="1088">
        <v>15.0</v>
      </c>
      <c r="J126" s="1088" t="s">
        <v>802</v>
      </c>
      <c r="K126" s="1088">
        <v>1.0</v>
      </c>
      <c r="L126" s="1135">
        <v>222.48</v>
      </c>
      <c r="M126" s="1090"/>
      <c r="N126" s="1091"/>
      <c r="O126" s="1092"/>
      <c r="P126" s="1093"/>
      <c r="Q126" s="1094"/>
      <c r="R126" s="1095"/>
      <c r="S126" s="1096"/>
      <c r="T126" s="1097"/>
      <c r="U126" s="1099">
        <f t="shared" si="2"/>
        <v>0</v>
      </c>
      <c r="V126" s="1099">
        <f t="shared" si="3"/>
        <v>0</v>
      </c>
      <c r="W126" s="1154">
        <f t="shared" si="4"/>
        <v>0</v>
      </c>
      <c r="X126" s="1101"/>
    </row>
    <row r="127" ht="55.5" customHeight="1">
      <c r="A127" s="1151" t="s">
        <v>1783</v>
      </c>
      <c r="B127" s="1085">
        <v>1.7003992E7</v>
      </c>
      <c r="C127" s="1086" t="s">
        <v>1784</v>
      </c>
      <c r="D127" s="1086"/>
      <c r="E127" s="1087" t="s">
        <v>1785</v>
      </c>
      <c r="F127" s="1087"/>
      <c r="G127" s="1164" t="s">
        <v>151</v>
      </c>
      <c r="H127" s="1088">
        <v>120.0</v>
      </c>
      <c r="I127" s="1088">
        <v>20.0</v>
      </c>
      <c r="J127" s="1088" t="s">
        <v>232</v>
      </c>
      <c r="K127" s="1088">
        <v>1.0</v>
      </c>
      <c r="L127" s="1135">
        <v>598.43</v>
      </c>
      <c r="M127" s="1090"/>
      <c r="N127" s="1091"/>
      <c r="O127" s="1092"/>
      <c r="P127" s="1093"/>
      <c r="Q127" s="1094"/>
      <c r="R127" s="1095"/>
      <c r="S127" s="1096"/>
      <c r="T127" s="1097"/>
      <c r="U127" s="1099">
        <f t="shared" si="2"/>
        <v>0</v>
      </c>
      <c r="V127" s="1099">
        <f t="shared" si="3"/>
        <v>0</v>
      </c>
      <c r="W127" s="1154">
        <f t="shared" si="4"/>
        <v>0</v>
      </c>
      <c r="X127" s="1101"/>
    </row>
    <row r="128" ht="57.75" customHeight="1">
      <c r="A128" s="1151" t="s">
        <v>1786</v>
      </c>
      <c r="B128" s="1118">
        <v>1.7003993E7</v>
      </c>
      <c r="C128" s="1119" t="s">
        <v>1787</v>
      </c>
      <c r="D128" s="1119"/>
      <c r="E128" s="1120" t="s">
        <v>1788</v>
      </c>
      <c r="F128" s="1120"/>
      <c r="G128" s="1165" t="s">
        <v>151</v>
      </c>
      <c r="H128" s="1121">
        <v>90.0</v>
      </c>
      <c r="I128" s="1121"/>
      <c r="J128" s="1121" t="s">
        <v>802</v>
      </c>
      <c r="K128" s="1121">
        <v>2.0</v>
      </c>
      <c r="L128" s="1122">
        <v>306.94</v>
      </c>
      <c r="M128" s="1123"/>
      <c r="N128" s="1124"/>
      <c r="O128" s="1125"/>
      <c r="P128" s="1126"/>
      <c r="Q128" s="1127"/>
      <c r="R128" s="1128"/>
      <c r="S128" s="1129"/>
      <c r="T128" s="1130"/>
      <c r="U128" s="1132">
        <f t="shared" si="2"/>
        <v>0</v>
      </c>
      <c r="V128" s="1132">
        <f t="shared" si="3"/>
        <v>0</v>
      </c>
      <c r="W128" s="1159">
        <f t="shared" si="4"/>
        <v>0</v>
      </c>
      <c r="X128" s="1101"/>
    </row>
    <row r="129" ht="57.75" customHeight="1">
      <c r="A129" s="1151" t="s">
        <v>1789</v>
      </c>
      <c r="B129" s="1085">
        <v>1.7003994E7</v>
      </c>
      <c r="C129" s="1086" t="s">
        <v>1790</v>
      </c>
      <c r="D129" s="1086"/>
      <c r="E129" s="1087" t="s">
        <v>1791</v>
      </c>
      <c r="F129" s="1087"/>
      <c r="G129" s="1162" t="s">
        <v>151</v>
      </c>
      <c r="H129" s="1088">
        <v>120.0</v>
      </c>
      <c r="I129" s="1088"/>
      <c r="J129" s="1088" t="s">
        <v>232</v>
      </c>
      <c r="K129" s="1088">
        <v>2.0</v>
      </c>
      <c r="L129" s="1089">
        <v>548.99</v>
      </c>
      <c r="M129" s="1090"/>
      <c r="N129" s="1091"/>
      <c r="O129" s="1092"/>
      <c r="P129" s="1093"/>
      <c r="Q129" s="1094"/>
      <c r="R129" s="1095"/>
      <c r="S129" s="1096"/>
      <c r="T129" s="1097"/>
      <c r="U129" s="1099">
        <f t="shared" si="2"/>
        <v>0</v>
      </c>
      <c r="V129" s="1099">
        <f t="shared" si="3"/>
        <v>0</v>
      </c>
      <c r="W129" s="1154">
        <f t="shared" si="4"/>
        <v>0</v>
      </c>
      <c r="X129" s="1101"/>
    </row>
    <row r="130" ht="81.75" customHeight="1">
      <c r="A130" s="1151" t="s">
        <v>1792</v>
      </c>
      <c r="B130" s="1118">
        <v>1.7003995E7</v>
      </c>
      <c r="C130" s="1119" t="s">
        <v>1793</v>
      </c>
      <c r="D130" s="1119"/>
      <c r="E130" s="1120" t="s">
        <v>1794</v>
      </c>
      <c r="F130" s="1120"/>
      <c r="G130" s="1166" t="s">
        <v>151</v>
      </c>
      <c r="H130" s="1121">
        <v>215.0</v>
      </c>
      <c r="I130" s="1121">
        <v>50.0</v>
      </c>
      <c r="J130" s="1121" t="s">
        <v>278</v>
      </c>
      <c r="K130" s="1121">
        <v>1.0</v>
      </c>
      <c r="L130" s="1122">
        <v>1147.42</v>
      </c>
      <c r="M130" s="1123"/>
      <c r="N130" s="1124"/>
      <c r="O130" s="1125"/>
      <c r="P130" s="1126"/>
      <c r="Q130" s="1127"/>
      <c r="R130" s="1128"/>
      <c r="S130" s="1129"/>
      <c r="T130" s="1130"/>
      <c r="U130" s="1132">
        <f t="shared" si="2"/>
        <v>0</v>
      </c>
      <c r="V130" s="1132">
        <f t="shared" si="3"/>
        <v>0</v>
      </c>
      <c r="W130" s="1159">
        <f t="shared" si="4"/>
        <v>0</v>
      </c>
      <c r="X130" s="1101"/>
    </row>
    <row r="131" ht="55.5" customHeight="1">
      <c r="A131" s="1151" t="s">
        <v>1795</v>
      </c>
      <c r="B131" s="1118">
        <v>1.7003996E7</v>
      </c>
      <c r="C131" s="1119" t="s">
        <v>1796</v>
      </c>
      <c r="D131" s="1119"/>
      <c r="E131" s="1120" t="s">
        <v>1797</v>
      </c>
      <c r="F131" s="1120"/>
      <c r="G131" s="1163" t="s">
        <v>151</v>
      </c>
      <c r="H131" s="1121" t="s">
        <v>1798</v>
      </c>
      <c r="I131" s="1121">
        <v>28.0</v>
      </c>
      <c r="J131" s="1121" t="s">
        <v>278</v>
      </c>
      <c r="K131" s="1121">
        <v>2.0</v>
      </c>
      <c r="L131" s="1122">
        <v>504.7</v>
      </c>
      <c r="M131" s="1123"/>
      <c r="N131" s="1124"/>
      <c r="O131" s="1125"/>
      <c r="P131" s="1126"/>
      <c r="Q131" s="1127"/>
      <c r="R131" s="1128"/>
      <c r="S131" s="1129"/>
      <c r="T131" s="1130"/>
      <c r="U131" s="1132">
        <f t="shared" si="2"/>
        <v>0</v>
      </c>
      <c r="V131" s="1132">
        <f t="shared" si="3"/>
        <v>0</v>
      </c>
      <c r="W131" s="1159">
        <f t="shared" si="4"/>
        <v>0</v>
      </c>
      <c r="X131" s="1101"/>
    </row>
    <row r="132" ht="55.5" customHeight="1">
      <c r="A132" s="1151" t="s">
        <v>1799</v>
      </c>
      <c r="B132" s="1085">
        <v>1.7003997E7</v>
      </c>
      <c r="C132" s="1086" t="s">
        <v>1800</v>
      </c>
      <c r="D132" s="1086"/>
      <c r="E132" s="1087" t="s">
        <v>1801</v>
      </c>
      <c r="F132" s="1087"/>
      <c r="G132" s="1152" t="s">
        <v>151</v>
      </c>
      <c r="H132" s="1088" t="s">
        <v>1802</v>
      </c>
      <c r="I132" s="1088">
        <v>36.0</v>
      </c>
      <c r="J132" s="1088" t="s">
        <v>278</v>
      </c>
      <c r="K132" s="1088">
        <v>2.0</v>
      </c>
      <c r="L132" s="1135">
        <v>854.9</v>
      </c>
      <c r="M132" s="1090"/>
      <c r="N132" s="1091"/>
      <c r="O132" s="1092"/>
      <c r="P132" s="1093"/>
      <c r="Q132" s="1094"/>
      <c r="R132" s="1095"/>
      <c r="S132" s="1096"/>
      <c r="T132" s="1097"/>
      <c r="U132" s="1099">
        <f t="shared" si="2"/>
        <v>0</v>
      </c>
      <c r="V132" s="1099">
        <f t="shared" si="3"/>
        <v>0</v>
      </c>
      <c r="W132" s="1154">
        <f t="shared" si="4"/>
        <v>0</v>
      </c>
      <c r="X132" s="1101"/>
    </row>
    <row r="133" ht="55.5" customHeight="1">
      <c r="A133" s="1151" t="s">
        <v>1803</v>
      </c>
      <c r="B133" s="1085">
        <v>1.7003998E7</v>
      </c>
      <c r="C133" s="1086" t="s">
        <v>1804</v>
      </c>
      <c r="D133" s="1086"/>
      <c r="E133" s="1087" t="s">
        <v>1805</v>
      </c>
      <c r="F133" s="1087"/>
      <c r="G133" s="1162" t="s">
        <v>151</v>
      </c>
      <c r="H133" s="1088" t="s">
        <v>1806</v>
      </c>
      <c r="I133" s="1088">
        <v>44.0</v>
      </c>
      <c r="J133" s="1088" t="s">
        <v>278</v>
      </c>
      <c r="K133" s="1088">
        <v>2.0</v>
      </c>
      <c r="L133" s="1135">
        <v>1364.75</v>
      </c>
      <c r="M133" s="1090"/>
      <c r="N133" s="1091"/>
      <c r="O133" s="1092"/>
      <c r="P133" s="1093"/>
      <c r="Q133" s="1094"/>
      <c r="R133" s="1095"/>
      <c r="S133" s="1096"/>
      <c r="T133" s="1097"/>
      <c r="U133" s="1099">
        <f t="shared" si="2"/>
        <v>0</v>
      </c>
      <c r="V133" s="1099">
        <f t="shared" si="3"/>
        <v>0</v>
      </c>
      <c r="W133" s="1154">
        <f t="shared" si="4"/>
        <v>0</v>
      </c>
      <c r="X133" s="1101"/>
    </row>
    <row r="134" ht="55.5" customHeight="1">
      <c r="A134" s="1151" t="s">
        <v>1807</v>
      </c>
      <c r="B134" s="1118">
        <v>1.7003999E7</v>
      </c>
      <c r="C134" s="1119" t="s">
        <v>1808</v>
      </c>
      <c r="D134" s="1119"/>
      <c r="E134" s="1120" t="s">
        <v>1809</v>
      </c>
      <c r="F134" s="1120"/>
      <c r="G134" s="1163" t="s">
        <v>151</v>
      </c>
      <c r="H134" s="1121">
        <v>132.0</v>
      </c>
      <c r="I134" s="1121">
        <v>24.0</v>
      </c>
      <c r="J134" s="1121" t="s">
        <v>278</v>
      </c>
      <c r="K134" s="1121">
        <v>1.0</v>
      </c>
      <c r="L134" s="1122">
        <v>425.39</v>
      </c>
      <c r="M134" s="1123"/>
      <c r="N134" s="1124"/>
      <c r="O134" s="1125"/>
      <c r="P134" s="1126"/>
      <c r="Q134" s="1127"/>
      <c r="R134" s="1128"/>
      <c r="S134" s="1129"/>
      <c r="T134" s="1130"/>
      <c r="U134" s="1132">
        <f t="shared" si="2"/>
        <v>0</v>
      </c>
      <c r="V134" s="1132">
        <f t="shared" si="3"/>
        <v>0</v>
      </c>
      <c r="W134" s="1159">
        <f t="shared" si="4"/>
        <v>0</v>
      </c>
      <c r="X134" s="1101"/>
    </row>
    <row r="135" ht="55.5" customHeight="1">
      <c r="A135" s="1151" t="s">
        <v>1810</v>
      </c>
      <c r="B135" s="1085">
        <v>1.7004E7</v>
      </c>
      <c r="C135" s="1086" t="s">
        <v>1811</v>
      </c>
      <c r="D135" s="1086"/>
      <c r="E135" s="1087" t="s">
        <v>1812</v>
      </c>
      <c r="F135" s="1087"/>
      <c r="G135" s="1152" t="s">
        <v>151</v>
      </c>
      <c r="H135" s="1088">
        <v>150.0</v>
      </c>
      <c r="I135" s="1088">
        <v>24.0</v>
      </c>
      <c r="J135" s="1088" t="s">
        <v>278</v>
      </c>
      <c r="K135" s="1088">
        <v>1.0</v>
      </c>
      <c r="L135" s="1135">
        <v>499.55</v>
      </c>
      <c r="M135" s="1090"/>
      <c r="N135" s="1091"/>
      <c r="O135" s="1092"/>
      <c r="P135" s="1093"/>
      <c r="Q135" s="1094"/>
      <c r="R135" s="1095"/>
      <c r="S135" s="1096"/>
      <c r="T135" s="1097"/>
      <c r="U135" s="1099">
        <f t="shared" si="2"/>
        <v>0</v>
      </c>
      <c r="V135" s="1099">
        <f t="shared" si="3"/>
        <v>0</v>
      </c>
      <c r="W135" s="1154">
        <f t="shared" si="4"/>
        <v>0</v>
      </c>
      <c r="X135" s="1101"/>
    </row>
    <row r="136" ht="55.5" customHeight="1">
      <c r="A136" s="1151" t="s">
        <v>1813</v>
      </c>
      <c r="B136" s="1085">
        <v>1.7004001E7</v>
      </c>
      <c r="C136" s="1086" t="s">
        <v>1814</v>
      </c>
      <c r="D136" s="1086"/>
      <c r="E136" s="1087" t="s">
        <v>1815</v>
      </c>
      <c r="F136" s="1087"/>
      <c r="G136" s="1152" t="s">
        <v>151</v>
      </c>
      <c r="H136" s="1088">
        <v>170.0</v>
      </c>
      <c r="I136" s="1088">
        <v>24.0</v>
      </c>
      <c r="J136" s="1088" t="s">
        <v>278</v>
      </c>
      <c r="K136" s="1088">
        <v>1.0</v>
      </c>
      <c r="L136" s="1135">
        <v>593.28</v>
      </c>
      <c r="M136" s="1090"/>
      <c r="N136" s="1091"/>
      <c r="O136" s="1092"/>
      <c r="P136" s="1093"/>
      <c r="Q136" s="1094"/>
      <c r="R136" s="1095"/>
      <c r="S136" s="1096"/>
      <c r="T136" s="1097"/>
      <c r="U136" s="1099">
        <f t="shared" si="2"/>
        <v>0</v>
      </c>
      <c r="V136" s="1099">
        <f t="shared" si="3"/>
        <v>0</v>
      </c>
      <c r="W136" s="1154">
        <f t="shared" si="4"/>
        <v>0</v>
      </c>
      <c r="X136" s="1101"/>
    </row>
    <row r="137" ht="55.5" customHeight="1">
      <c r="A137" s="1151" t="s">
        <v>1816</v>
      </c>
      <c r="B137" s="1085">
        <v>1.7004002E7</v>
      </c>
      <c r="C137" s="1086" t="s">
        <v>1817</v>
      </c>
      <c r="D137" s="1086"/>
      <c r="E137" s="1087" t="s">
        <v>1818</v>
      </c>
      <c r="F137" s="1087"/>
      <c r="G137" s="1162" t="s">
        <v>151</v>
      </c>
      <c r="H137" s="1088">
        <v>170.0</v>
      </c>
      <c r="I137" s="1088">
        <v>24.0</v>
      </c>
      <c r="J137" s="1088" t="s">
        <v>278</v>
      </c>
      <c r="K137" s="1088">
        <v>1.0</v>
      </c>
      <c r="L137" s="1135">
        <v>588.13</v>
      </c>
      <c r="M137" s="1090"/>
      <c r="N137" s="1091"/>
      <c r="O137" s="1092"/>
      <c r="P137" s="1093"/>
      <c r="Q137" s="1094"/>
      <c r="R137" s="1095"/>
      <c r="S137" s="1096"/>
      <c r="T137" s="1097"/>
      <c r="U137" s="1099">
        <f t="shared" si="2"/>
        <v>0</v>
      </c>
      <c r="V137" s="1099">
        <f t="shared" si="3"/>
        <v>0</v>
      </c>
      <c r="W137" s="1154">
        <f t="shared" si="4"/>
        <v>0</v>
      </c>
      <c r="X137" s="1101"/>
    </row>
    <row r="138" ht="55.5" customHeight="1">
      <c r="A138" s="1151" t="s">
        <v>1819</v>
      </c>
      <c r="B138" s="1118">
        <v>1.7004003E7</v>
      </c>
      <c r="C138" s="1119" t="s">
        <v>1820</v>
      </c>
      <c r="D138" s="1119"/>
      <c r="E138" s="1120" t="s">
        <v>1821</v>
      </c>
      <c r="F138" s="1120"/>
      <c r="G138" s="1163" t="s">
        <v>151</v>
      </c>
      <c r="H138" s="1121" t="s">
        <v>1822</v>
      </c>
      <c r="I138" s="1121">
        <v>15.0</v>
      </c>
      <c r="J138" s="1121" t="s">
        <v>278</v>
      </c>
      <c r="K138" s="1121">
        <v>2.0</v>
      </c>
      <c r="L138" s="1122">
        <v>277.07</v>
      </c>
      <c r="M138" s="1123"/>
      <c r="N138" s="1124"/>
      <c r="O138" s="1125"/>
      <c r="P138" s="1126"/>
      <c r="Q138" s="1127"/>
      <c r="R138" s="1128"/>
      <c r="S138" s="1129"/>
      <c r="T138" s="1130"/>
      <c r="U138" s="1132">
        <f t="shared" si="2"/>
        <v>0</v>
      </c>
      <c r="V138" s="1132">
        <f t="shared" si="3"/>
        <v>0</v>
      </c>
      <c r="W138" s="1159">
        <f t="shared" si="4"/>
        <v>0</v>
      </c>
      <c r="X138" s="1101"/>
    </row>
    <row r="139" ht="55.5" customHeight="1">
      <c r="A139" s="1151" t="s">
        <v>1823</v>
      </c>
      <c r="B139" s="1085">
        <v>1.7004004E7</v>
      </c>
      <c r="C139" s="1086" t="s">
        <v>1824</v>
      </c>
      <c r="D139" s="1086"/>
      <c r="E139" s="1167" t="s">
        <v>1825</v>
      </c>
      <c r="F139" s="1087"/>
      <c r="G139" s="1152" t="s">
        <v>151</v>
      </c>
      <c r="H139" s="1088" t="s">
        <v>1826</v>
      </c>
      <c r="I139" s="1088">
        <v>20.0</v>
      </c>
      <c r="J139" s="1088" t="s">
        <v>278</v>
      </c>
      <c r="K139" s="1088">
        <v>2.0</v>
      </c>
      <c r="L139" s="1135">
        <v>479.98</v>
      </c>
      <c r="M139" s="1090"/>
      <c r="N139" s="1091"/>
      <c r="O139" s="1092"/>
      <c r="P139" s="1093"/>
      <c r="Q139" s="1094"/>
      <c r="R139" s="1095"/>
      <c r="S139" s="1096"/>
      <c r="T139" s="1097"/>
      <c r="U139" s="1099">
        <f t="shared" si="2"/>
        <v>0</v>
      </c>
      <c r="V139" s="1099">
        <f t="shared" si="3"/>
        <v>0</v>
      </c>
      <c r="W139" s="1154">
        <f t="shared" si="4"/>
        <v>0</v>
      </c>
      <c r="X139" s="1101"/>
    </row>
    <row r="140" ht="55.5" customHeight="1">
      <c r="A140" s="1151" t="s">
        <v>1827</v>
      </c>
      <c r="B140" s="1085">
        <v>1.7004005E7</v>
      </c>
      <c r="C140" s="1086" t="s">
        <v>1828</v>
      </c>
      <c r="D140" s="1086"/>
      <c r="E140" s="1167" t="s">
        <v>1829</v>
      </c>
      <c r="F140" s="1087"/>
      <c r="G140" s="1162" t="s">
        <v>151</v>
      </c>
      <c r="H140" s="1088" t="s">
        <v>1830</v>
      </c>
      <c r="I140" s="1088">
        <v>25.0</v>
      </c>
      <c r="J140" s="1088" t="s">
        <v>278</v>
      </c>
      <c r="K140" s="1088">
        <v>2.0</v>
      </c>
      <c r="L140" s="1135">
        <v>761.17</v>
      </c>
      <c r="M140" s="1090"/>
      <c r="N140" s="1091"/>
      <c r="O140" s="1092"/>
      <c r="P140" s="1093"/>
      <c r="Q140" s="1094"/>
      <c r="R140" s="1095"/>
      <c r="S140" s="1096"/>
      <c r="T140" s="1097"/>
      <c r="U140" s="1099">
        <f t="shared" si="2"/>
        <v>0</v>
      </c>
      <c r="V140" s="1099">
        <f t="shared" si="3"/>
        <v>0</v>
      </c>
      <c r="W140" s="1154">
        <f t="shared" si="4"/>
        <v>0</v>
      </c>
      <c r="X140" s="1101"/>
    </row>
    <row r="141" ht="55.5" customHeight="1">
      <c r="A141" s="1151" t="s">
        <v>1831</v>
      </c>
      <c r="B141" s="1118">
        <v>1.7004006E7</v>
      </c>
      <c r="C141" s="1119" t="s">
        <v>1832</v>
      </c>
      <c r="D141" s="1119"/>
      <c r="E141" s="1120" t="s">
        <v>1833</v>
      </c>
      <c r="F141" s="1120"/>
      <c r="G141" s="1163" t="s">
        <v>151</v>
      </c>
      <c r="H141" s="1121">
        <v>270.0</v>
      </c>
      <c r="I141" s="1121">
        <v>15.0</v>
      </c>
      <c r="J141" s="1121" t="s">
        <v>278</v>
      </c>
      <c r="K141" s="1121">
        <v>5.0</v>
      </c>
      <c r="L141" s="1122">
        <v>628.3</v>
      </c>
      <c r="M141" s="1123"/>
      <c r="N141" s="1124"/>
      <c r="O141" s="1125"/>
      <c r="P141" s="1126"/>
      <c r="Q141" s="1127"/>
      <c r="R141" s="1128"/>
      <c r="S141" s="1129"/>
      <c r="T141" s="1130"/>
      <c r="U141" s="1132">
        <f t="shared" si="2"/>
        <v>0</v>
      </c>
      <c r="V141" s="1132">
        <f t="shared" si="3"/>
        <v>0</v>
      </c>
      <c r="W141" s="1159">
        <f t="shared" si="4"/>
        <v>0</v>
      </c>
      <c r="X141" s="1101"/>
    </row>
    <row r="142" ht="55.5" customHeight="1">
      <c r="A142" s="1151" t="s">
        <v>1834</v>
      </c>
      <c r="B142" s="1085">
        <v>1.7004007E7</v>
      </c>
      <c r="C142" s="1086" t="s">
        <v>1835</v>
      </c>
      <c r="D142" s="1086"/>
      <c r="E142" s="1167" t="s">
        <v>1836</v>
      </c>
      <c r="F142" s="1087"/>
      <c r="G142" s="1152" t="s">
        <v>151</v>
      </c>
      <c r="H142" s="1088">
        <v>360.0</v>
      </c>
      <c r="I142" s="1088">
        <v>20.0</v>
      </c>
      <c r="J142" s="1088" t="s">
        <v>278</v>
      </c>
      <c r="K142" s="1088">
        <v>5.0</v>
      </c>
      <c r="L142" s="1135">
        <v>1142.27</v>
      </c>
      <c r="M142" s="1090"/>
      <c r="N142" s="1091"/>
      <c r="O142" s="1092"/>
      <c r="P142" s="1093"/>
      <c r="Q142" s="1094"/>
      <c r="R142" s="1095"/>
      <c r="S142" s="1096"/>
      <c r="T142" s="1097"/>
      <c r="U142" s="1099">
        <f t="shared" si="2"/>
        <v>0</v>
      </c>
      <c r="V142" s="1099">
        <f t="shared" si="3"/>
        <v>0</v>
      </c>
      <c r="W142" s="1154">
        <f t="shared" si="4"/>
        <v>0</v>
      </c>
      <c r="X142" s="1101"/>
    </row>
    <row r="143" ht="54.75" customHeight="1">
      <c r="A143" s="1151" t="s">
        <v>1837</v>
      </c>
      <c r="B143" s="1118">
        <v>1.7004008E7</v>
      </c>
      <c r="C143" s="1119" t="s">
        <v>1838</v>
      </c>
      <c r="D143" s="1119"/>
      <c r="E143" s="1120" t="s">
        <v>1839</v>
      </c>
      <c r="F143" s="1120"/>
      <c r="G143" s="1152" t="s">
        <v>151</v>
      </c>
      <c r="H143" s="1121" t="s">
        <v>1840</v>
      </c>
      <c r="I143" s="1121">
        <v>28.0</v>
      </c>
      <c r="J143" s="1121" t="s">
        <v>278</v>
      </c>
      <c r="K143" s="1121">
        <v>2.0</v>
      </c>
      <c r="L143" s="1122">
        <v>508.82</v>
      </c>
      <c r="M143" s="1123"/>
      <c r="N143" s="1124"/>
      <c r="O143" s="1125"/>
      <c r="P143" s="1126"/>
      <c r="Q143" s="1127"/>
      <c r="R143" s="1128"/>
      <c r="S143" s="1129"/>
      <c r="T143" s="1130"/>
      <c r="U143" s="1132">
        <f t="shared" si="2"/>
        <v>0</v>
      </c>
      <c r="V143" s="1132">
        <f t="shared" si="3"/>
        <v>0</v>
      </c>
      <c r="W143" s="1159">
        <f t="shared" si="4"/>
        <v>0</v>
      </c>
      <c r="X143" s="1101"/>
    </row>
    <row r="144" ht="54.75" customHeight="1">
      <c r="A144" s="1151" t="s">
        <v>1841</v>
      </c>
      <c r="B144" s="1085">
        <v>1.7004009E7</v>
      </c>
      <c r="C144" s="1086" t="s">
        <v>1842</v>
      </c>
      <c r="D144" s="1086"/>
      <c r="E144" s="1167" t="s">
        <v>1843</v>
      </c>
      <c r="F144" s="1087"/>
      <c r="G144" s="1152" t="s">
        <v>151</v>
      </c>
      <c r="H144" s="1088" t="s">
        <v>1844</v>
      </c>
      <c r="I144" s="1088">
        <v>37.0</v>
      </c>
      <c r="J144" s="1088" t="s">
        <v>278</v>
      </c>
      <c r="K144" s="1088">
        <v>2.0</v>
      </c>
      <c r="L144" s="1135">
        <v>889.92</v>
      </c>
      <c r="M144" s="1090"/>
      <c r="N144" s="1091"/>
      <c r="O144" s="1092"/>
      <c r="P144" s="1093"/>
      <c r="Q144" s="1094"/>
      <c r="R144" s="1095"/>
      <c r="S144" s="1096"/>
      <c r="T144" s="1097"/>
      <c r="U144" s="1099">
        <f t="shared" si="2"/>
        <v>0</v>
      </c>
      <c r="V144" s="1099">
        <f t="shared" si="3"/>
        <v>0</v>
      </c>
      <c r="W144" s="1154">
        <f t="shared" si="4"/>
        <v>0</v>
      </c>
      <c r="X144" s="1101"/>
    </row>
    <row r="145" ht="55.5" customHeight="1">
      <c r="A145" s="1151" t="s">
        <v>1845</v>
      </c>
      <c r="B145" s="1085">
        <v>1.700401E7</v>
      </c>
      <c r="C145" s="1086" t="s">
        <v>1846</v>
      </c>
      <c r="D145" s="1086"/>
      <c r="E145" s="1167" t="s">
        <v>1847</v>
      </c>
      <c r="F145" s="1087"/>
      <c r="G145" s="1152" t="s">
        <v>151</v>
      </c>
      <c r="H145" s="1088" t="s">
        <v>1848</v>
      </c>
      <c r="I145" s="1088">
        <v>51.0</v>
      </c>
      <c r="J145" s="1088" t="s">
        <v>278</v>
      </c>
      <c r="K145" s="1088">
        <v>2.0</v>
      </c>
      <c r="L145" s="1135">
        <v>1715.98</v>
      </c>
      <c r="M145" s="1090"/>
      <c r="N145" s="1091"/>
      <c r="O145" s="1092"/>
      <c r="P145" s="1093"/>
      <c r="Q145" s="1094"/>
      <c r="R145" s="1095"/>
      <c r="S145" s="1096"/>
      <c r="T145" s="1097"/>
      <c r="U145" s="1099">
        <f t="shared" si="2"/>
        <v>0</v>
      </c>
      <c r="V145" s="1099">
        <f t="shared" si="3"/>
        <v>0</v>
      </c>
      <c r="W145" s="1154">
        <f t="shared" si="4"/>
        <v>0</v>
      </c>
      <c r="X145" s="1101"/>
    </row>
    <row r="146" ht="73.5" customHeight="1">
      <c r="A146" s="1151" t="s">
        <v>1849</v>
      </c>
      <c r="B146" s="1118">
        <v>1.7004011E7</v>
      </c>
      <c r="C146" s="1119" t="s">
        <v>1850</v>
      </c>
      <c r="D146" s="1119"/>
      <c r="E146" s="1120" t="s">
        <v>1851</v>
      </c>
      <c r="F146" s="1120"/>
      <c r="G146" s="1152" t="s">
        <v>151</v>
      </c>
      <c r="H146" s="1121">
        <v>180.0</v>
      </c>
      <c r="I146" s="1121">
        <v>12.0</v>
      </c>
      <c r="J146" s="1121" t="s">
        <v>278</v>
      </c>
      <c r="K146" s="1121">
        <v>1.0</v>
      </c>
      <c r="L146" s="1122">
        <v>450.11</v>
      </c>
      <c r="M146" s="1123"/>
      <c r="N146" s="1124"/>
      <c r="O146" s="1125"/>
      <c r="P146" s="1126"/>
      <c r="Q146" s="1127"/>
      <c r="R146" s="1128"/>
      <c r="S146" s="1129"/>
      <c r="T146" s="1130"/>
      <c r="U146" s="1132">
        <f t="shared" si="2"/>
        <v>0</v>
      </c>
      <c r="V146" s="1132">
        <f t="shared" si="3"/>
        <v>0</v>
      </c>
      <c r="W146" s="1159">
        <f t="shared" si="4"/>
        <v>0</v>
      </c>
      <c r="X146" s="1101"/>
    </row>
    <row r="147" ht="15.75" customHeight="1">
      <c r="A147" s="1168"/>
      <c r="E147" s="1169"/>
      <c r="L147" s="1058"/>
      <c r="W147" s="1170"/>
    </row>
    <row r="148" ht="15.75" customHeight="1">
      <c r="A148" s="1168"/>
      <c r="E148" s="1169"/>
      <c r="L148" s="1058"/>
      <c r="W148" s="1170"/>
    </row>
    <row r="149" ht="15.75" customHeight="1">
      <c r="A149" s="1168"/>
      <c r="E149" s="1169"/>
      <c r="L149" s="1058"/>
      <c r="W149" s="1170"/>
    </row>
    <row r="150" ht="15.75" customHeight="1">
      <c r="A150" s="1168"/>
      <c r="E150" s="1169"/>
      <c r="L150" s="1058"/>
      <c r="W150" s="1170"/>
    </row>
    <row r="151" ht="15.75" customHeight="1">
      <c r="A151" s="1168"/>
      <c r="E151" s="1169"/>
      <c r="L151" s="1058"/>
      <c r="W151" s="1170"/>
    </row>
    <row r="152" ht="15.75" customHeight="1">
      <c r="A152" s="1168"/>
      <c r="E152" s="1169"/>
      <c r="L152" s="1058"/>
      <c r="W152" s="1170"/>
    </row>
    <row r="153" ht="15.75" customHeight="1">
      <c r="A153" s="1168"/>
      <c r="E153" s="1169"/>
      <c r="L153" s="1058"/>
      <c r="W153" s="1170"/>
    </row>
    <row r="154" ht="15.75" customHeight="1">
      <c r="A154" s="1168"/>
      <c r="E154" s="1169"/>
      <c r="L154" s="1058"/>
      <c r="W154" s="1170"/>
    </row>
    <row r="155" ht="15.75" customHeight="1">
      <c r="A155" s="1168"/>
      <c r="E155" s="1169"/>
      <c r="L155" s="1058"/>
      <c r="W155" s="1170"/>
    </row>
    <row r="156" ht="15.75" customHeight="1">
      <c r="A156" s="1168"/>
      <c r="E156" s="1169"/>
      <c r="L156" s="1058"/>
      <c r="W156" s="1170"/>
    </row>
    <row r="157" ht="15.75" customHeight="1">
      <c r="A157" s="1168"/>
      <c r="E157" s="1169"/>
      <c r="L157" s="1058"/>
      <c r="W157" s="1170"/>
    </row>
    <row r="158" ht="15.75" customHeight="1">
      <c r="A158" s="1168"/>
      <c r="E158" s="1169"/>
      <c r="L158" s="1058"/>
      <c r="W158" s="1170"/>
    </row>
    <row r="159" ht="15.75" customHeight="1">
      <c r="A159" s="1168"/>
      <c r="E159" s="1169"/>
      <c r="L159" s="1058"/>
      <c r="W159" s="1170"/>
    </row>
    <row r="160" ht="15.75" customHeight="1">
      <c r="A160" s="1168"/>
      <c r="E160" s="1169"/>
      <c r="L160" s="1058"/>
      <c r="W160" s="1170"/>
    </row>
    <row r="161" ht="15.75" customHeight="1">
      <c r="A161" s="1168"/>
      <c r="E161" s="1169"/>
      <c r="L161" s="1058"/>
      <c r="W161" s="1170"/>
    </row>
    <row r="162" ht="15.75" customHeight="1">
      <c r="A162" s="1168"/>
      <c r="E162" s="1169"/>
      <c r="L162" s="1058"/>
      <c r="W162" s="1170"/>
    </row>
    <row r="163" ht="15.75" customHeight="1">
      <c r="A163" s="1168"/>
      <c r="E163" s="1169"/>
      <c r="L163" s="1058"/>
      <c r="W163" s="1170"/>
    </row>
    <row r="164" ht="15.75" customHeight="1">
      <c r="A164" s="1168"/>
      <c r="E164" s="1169"/>
      <c r="L164" s="1058"/>
      <c r="W164" s="1170"/>
    </row>
    <row r="165" ht="15.75" customHeight="1">
      <c r="A165" s="1168"/>
      <c r="E165" s="1169"/>
      <c r="L165" s="1058"/>
      <c r="W165" s="1170"/>
    </row>
    <row r="166" ht="15.75" customHeight="1">
      <c r="A166" s="1168"/>
      <c r="E166" s="1169"/>
      <c r="L166" s="1058"/>
      <c r="W166" s="1170"/>
    </row>
    <row r="167" ht="15.75" customHeight="1">
      <c r="A167" s="1168"/>
      <c r="E167" s="1169"/>
      <c r="L167" s="1058"/>
      <c r="W167" s="1170"/>
    </row>
    <row r="168" ht="15.75" customHeight="1">
      <c r="A168" s="1168"/>
      <c r="E168" s="1169"/>
      <c r="L168" s="1058"/>
      <c r="W168" s="1170"/>
    </row>
    <row r="169" ht="15.75" customHeight="1">
      <c r="A169" s="1168"/>
      <c r="E169" s="1169"/>
      <c r="L169" s="1058"/>
      <c r="W169" s="1170"/>
    </row>
    <row r="170" ht="15.75" customHeight="1">
      <c r="A170" s="1168"/>
      <c r="E170" s="1169"/>
      <c r="L170" s="1058"/>
      <c r="W170" s="1170"/>
    </row>
    <row r="171" ht="15.75" customHeight="1">
      <c r="A171" s="1168"/>
      <c r="E171" s="1169"/>
      <c r="L171" s="1058"/>
      <c r="W171" s="1170"/>
    </row>
    <row r="172" ht="15.75" customHeight="1">
      <c r="A172" s="1168"/>
      <c r="E172" s="1169"/>
      <c r="L172" s="1058"/>
      <c r="W172" s="1170"/>
    </row>
    <row r="173" ht="15.75" customHeight="1">
      <c r="A173" s="1168"/>
      <c r="E173" s="1169"/>
      <c r="L173" s="1058"/>
      <c r="W173" s="1170"/>
    </row>
    <row r="174" ht="15.75" customHeight="1">
      <c r="A174" s="1168"/>
      <c r="E174" s="1169"/>
      <c r="L174" s="1058"/>
      <c r="W174" s="1170"/>
    </row>
    <row r="175" ht="15.75" customHeight="1">
      <c r="A175" s="1168"/>
      <c r="E175" s="1169"/>
      <c r="L175" s="1058"/>
      <c r="W175" s="1170"/>
    </row>
    <row r="176" ht="15.75" customHeight="1">
      <c r="A176" s="1168"/>
      <c r="E176" s="1169"/>
      <c r="L176" s="1058"/>
      <c r="W176" s="1170"/>
    </row>
    <row r="177" ht="15.75" customHeight="1">
      <c r="A177" s="1168"/>
      <c r="E177" s="1169"/>
      <c r="L177" s="1058"/>
      <c r="W177" s="1170"/>
    </row>
    <row r="178" ht="15.75" customHeight="1">
      <c r="A178" s="1168"/>
      <c r="E178" s="1169"/>
      <c r="L178" s="1058"/>
      <c r="W178" s="1170"/>
    </row>
    <row r="179" ht="15.75" customHeight="1">
      <c r="A179" s="1168"/>
      <c r="E179" s="1169"/>
      <c r="L179" s="1058"/>
      <c r="W179" s="1170"/>
    </row>
    <row r="180" ht="15.75" customHeight="1">
      <c r="A180" s="1168"/>
      <c r="E180" s="1169"/>
      <c r="L180" s="1058"/>
      <c r="W180" s="1170"/>
    </row>
    <row r="181" ht="15.75" customHeight="1">
      <c r="A181" s="1168"/>
      <c r="E181" s="1169"/>
      <c r="L181" s="1058"/>
      <c r="W181" s="1170"/>
    </row>
    <row r="182" ht="15.75" customHeight="1">
      <c r="A182" s="1168"/>
      <c r="E182" s="1169"/>
      <c r="L182" s="1058"/>
      <c r="W182" s="1170"/>
    </row>
    <row r="183" ht="15.75" customHeight="1">
      <c r="A183" s="1168"/>
      <c r="E183" s="1169"/>
      <c r="L183" s="1058"/>
      <c r="W183" s="1170"/>
    </row>
    <row r="184" ht="15.75" customHeight="1">
      <c r="A184" s="1168"/>
      <c r="E184" s="1169"/>
      <c r="L184" s="1058"/>
      <c r="W184" s="1170"/>
    </row>
    <row r="185" ht="15.75" customHeight="1">
      <c r="A185" s="1168"/>
      <c r="E185" s="1169"/>
      <c r="L185" s="1058"/>
      <c r="W185" s="1170"/>
    </row>
    <row r="186" ht="15.75" customHeight="1">
      <c r="A186" s="1168"/>
      <c r="E186" s="1169"/>
      <c r="L186" s="1058"/>
      <c r="W186" s="1170"/>
    </row>
    <row r="187" ht="15.75" customHeight="1">
      <c r="A187" s="1168"/>
      <c r="E187" s="1169"/>
      <c r="L187" s="1058"/>
      <c r="W187" s="1170"/>
    </row>
    <row r="188" ht="15.75" customHeight="1">
      <c r="A188" s="1168"/>
      <c r="E188" s="1169"/>
      <c r="L188" s="1058"/>
      <c r="W188" s="1170"/>
    </row>
    <row r="189" ht="15.75" customHeight="1">
      <c r="A189" s="1168"/>
      <c r="E189" s="1169"/>
      <c r="L189" s="1058"/>
      <c r="W189" s="1170"/>
    </row>
    <row r="190" ht="15.75" customHeight="1">
      <c r="A190" s="1168"/>
      <c r="E190" s="1169"/>
      <c r="L190" s="1058"/>
      <c r="W190" s="1170"/>
    </row>
    <row r="191" ht="15.75" customHeight="1">
      <c r="A191" s="1168"/>
      <c r="E191" s="1169"/>
      <c r="L191" s="1058"/>
      <c r="W191" s="1170"/>
    </row>
    <row r="192" ht="15.75" customHeight="1">
      <c r="A192" s="1168"/>
      <c r="E192" s="1169"/>
      <c r="L192" s="1058"/>
      <c r="W192" s="1170"/>
    </row>
    <row r="193" ht="15.75" customHeight="1">
      <c r="A193" s="1168"/>
      <c r="E193" s="1169"/>
      <c r="L193" s="1058"/>
      <c r="W193" s="1170"/>
    </row>
    <row r="194" ht="15.75" customHeight="1">
      <c r="A194" s="1168"/>
      <c r="E194" s="1169"/>
      <c r="L194" s="1058"/>
      <c r="W194" s="1170"/>
    </row>
    <row r="195" ht="15.75" customHeight="1">
      <c r="A195" s="1168"/>
      <c r="E195" s="1169"/>
      <c r="L195" s="1058"/>
      <c r="W195" s="1170"/>
    </row>
    <row r="196" ht="15.75" customHeight="1">
      <c r="A196" s="1168"/>
      <c r="E196" s="1169"/>
      <c r="L196" s="1058"/>
      <c r="W196" s="1170"/>
    </row>
    <row r="197" ht="15.75" customHeight="1">
      <c r="A197" s="1168"/>
      <c r="E197" s="1169"/>
      <c r="L197" s="1058"/>
      <c r="W197" s="1170"/>
    </row>
    <row r="198" ht="15.75" customHeight="1">
      <c r="A198" s="1168"/>
      <c r="E198" s="1169"/>
      <c r="L198" s="1058"/>
      <c r="W198" s="1170"/>
    </row>
    <row r="199" ht="15.75" customHeight="1">
      <c r="A199" s="1168"/>
      <c r="E199" s="1169"/>
      <c r="L199" s="1058"/>
      <c r="W199" s="1170"/>
    </row>
    <row r="200" ht="15.75" customHeight="1">
      <c r="A200" s="1168"/>
      <c r="E200" s="1169"/>
      <c r="L200" s="1058"/>
      <c r="W200" s="1170"/>
    </row>
    <row r="201" ht="15.75" customHeight="1">
      <c r="A201" s="1168"/>
      <c r="E201" s="1169"/>
      <c r="L201" s="1058"/>
      <c r="W201" s="1170"/>
    </row>
    <row r="202" ht="15.75" customHeight="1">
      <c r="A202" s="1168"/>
      <c r="E202" s="1169"/>
      <c r="L202" s="1058"/>
      <c r="W202" s="1170"/>
    </row>
    <row r="203" ht="15.75" customHeight="1">
      <c r="A203" s="1168"/>
      <c r="E203" s="1169"/>
      <c r="L203" s="1058"/>
      <c r="W203" s="1170"/>
    </row>
    <row r="204" ht="15.75" customHeight="1">
      <c r="A204" s="1168"/>
      <c r="E204" s="1169"/>
      <c r="L204" s="1058"/>
      <c r="W204" s="1170"/>
    </row>
    <row r="205" ht="15.75" customHeight="1">
      <c r="A205" s="1168"/>
      <c r="E205" s="1169"/>
      <c r="L205" s="1058"/>
      <c r="W205" s="1170"/>
    </row>
    <row r="206" ht="15.75" customHeight="1">
      <c r="A206" s="1168"/>
      <c r="E206" s="1169"/>
      <c r="L206" s="1058"/>
      <c r="W206" s="1170"/>
    </row>
    <row r="207" ht="15.75" customHeight="1">
      <c r="A207" s="1168"/>
      <c r="E207" s="1169"/>
      <c r="L207" s="1058"/>
      <c r="W207" s="1170"/>
    </row>
    <row r="208" ht="15.75" customHeight="1">
      <c r="A208" s="1168"/>
      <c r="E208" s="1169"/>
      <c r="L208" s="1058"/>
      <c r="W208" s="1170"/>
    </row>
    <row r="209" ht="15.75" customHeight="1">
      <c r="A209" s="1168"/>
      <c r="E209" s="1169"/>
      <c r="L209" s="1058"/>
      <c r="W209" s="1170"/>
    </row>
    <row r="210" ht="15.75" customHeight="1">
      <c r="A210" s="1168"/>
      <c r="E210" s="1169"/>
      <c r="L210" s="1058"/>
      <c r="W210" s="1170"/>
    </row>
    <row r="211" ht="15.75" customHeight="1">
      <c r="A211" s="1168"/>
      <c r="E211" s="1169"/>
      <c r="L211" s="1058"/>
      <c r="W211" s="1170"/>
    </row>
    <row r="212" ht="15.75" customHeight="1">
      <c r="A212" s="1168"/>
      <c r="E212" s="1169"/>
      <c r="L212" s="1058"/>
      <c r="W212" s="1170"/>
    </row>
    <row r="213" ht="15.75" customHeight="1">
      <c r="A213" s="1168"/>
      <c r="E213" s="1169"/>
      <c r="L213" s="1058"/>
      <c r="W213" s="1170"/>
    </row>
    <row r="214" ht="15.75" customHeight="1">
      <c r="A214" s="1168"/>
      <c r="E214" s="1169"/>
      <c r="L214" s="1058"/>
      <c r="W214" s="1170"/>
    </row>
    <row r="215" ht="15.75" customHeight="1">
      <c r="A215" s="1168"/>
      <c r="E215" s="1169"/>
      <c r="L215" s="1058"/>
      <c r="W215" s="1170"/>
    </row>
    <row r="216" ht="15.75" customHeight="1">
      <c r="A216" s="1168"/>
      <c r="E216" s="1169"/>
      <c r="L216" s="1058"/>
      <c r="W216" s="1170"/>
    </row>
    <row r="217" ht="15.75" customHeight="1">
      <c r="A217" s="1168"/>
      <c r="E217" s="1169"/>
      <c r="L217" s="1058"/>
      <c r="W217" s="1170"/>
    </row>
    <row r="218" ht="15.75" customHeight="1">
      <c r="A218" s="1168"/>
      <c r="E218" s="1169"/>
      <c r="L218" s="1058"/>
      <c r="W218" s="1170"/>
    </row>
    <row r="219" ht="15.75" customHeight="1">
      <c r="A219" s="1168"/>
      <c r="E219" s="1169"/>
      <c r="L219" s="1058"/>
      <c r="W219" s="1170"/>
    </row>
    <row r="220" ht="15.75" customHeight="1">
      <c r="A220" s="1168"/>
      <c r="E220" s="1169"/>
      <c r="L220" s="1058"/>
      <c r="W220" s="1170"/>
    </row>
    <row r="221" ht="15.75" customHeight="1">
      <c r="A221" s="1168"/>
      <c r="E221" s="1169"/>
      <c r="L221" s="1058"/>
      <c r="W221" s="1170"/>
    </row>
    <row r="222" ht="15.75" customHeight="1">
      <c r="A222" s="1168"/>
      <c r="E222" s="1169"/>
      <c r="L222" s="1058"/>
      <c r="W222" s="1170"/>
    </row>
    <row r="223" ht="15.75" customHeight="1">
      <c r="A223" s="1168"/>
      <c r="E223" s="1169"/>
      <c r="L223" s="1058"/>
      <c r="W223" s="1170"/>
    </row>
    <row r="224" ht="15.75" customHeight="1">
      <c r="A224" s="1168"/>
      <c r="E224" s="1169"/>
      <c r="L224" s="1058"/>
      <c r="W224" s="1170"/>
    </row>
    <row r="225" ht="15.75" customHeight="1">
      <c r="A225" s="1168"/>
      <c r="E225" s="1169"/>
      <c r="L225" s="1058"/>
      <c r="W225" s="1170"/>
    </row>
    <row r="226" ht="15.75" customHeight="1">
      <c r="A226" s="1168"/>
      <c r="E226" s="1169"/>
      <c r="L226" s="1058"/>
      <c r="W226" s="1170"/>
    </row>
    <row r="227" ht="15.75" customHeight="1">
      <c r="A227" s="1168"/>
      <c r="E227" s="1169"/>
      <c r="L227" s="1058"/>
      <c r="W227" s="1170"/>
    </row>
    <row r="228" ht="15.75" customHeight="1">
      <c r="A228" s="1168"/>
      <c r="E228" s="1169"/>
      <c r="L228" s="1058"/>
      <c r="W228" s="1170"/>
    </row>
    <row r="229" ht="15.75" customHeight="1">
      <c r="A229" s="1168"/>
      <c r="E229" s="1169"/>
      <c r="L229" s="1058"/>
      <c r="W229" s="1170"/>
    </row>
    <row r="230" ht="15.75" customHeight="1">
      <c r="A230" s="1168"/>
      <c r="E230" s="1169"/>
      <c r="L230" s="1058"/>
      <c r="W230" s="1170"/>
    </row>
    <row r="231" ht="15.75" customHeight="1">
      <c r="A231" s="1168"/>
      <c r="E231" s="1169"/>
      <c r="L231" s="1058"/>
      <c r="W231" s="1170"/>
    </row>
    <row r="232" ht="15.75" customHeight="1">
      <c r="A232" s="1168"/>
      <c r="E232" s="1169"/>
      <c r="L232" s="1058"/>
      <c r="W232" s="1170"/>
    </row>
    <row r="233" ht="15.75" customHeight="1">
      <c r="A233" s="1168"/>
      <c r="E233" s="1169"/>
      <c r="L233" s="1058"/>
      <c r="W233" s="1170"/>
    </row>
    <row r="234" ht="15.75" customHeight="1">
      <c r="A234" s="1168"/>
      <c r="E234" s="1169"/>
      <c r="L234" s="1058"/>
      <c r="W234" s="1170"/>
    </row>
    <row r="235" ht="15.75" customHeight="1">
      <c r="A235" s="1168"/>
      <c r="E235" s="1169"/>
      <c r="L235" s="1058"/>
      <c r="W235" s="1170"/>
    </row>
    <row r="236" ht="15.75" customHeight="1">
      <c r="A236" s="1168"/>
      <c r="E236" s="1169"/>
      <c r="L236" s="1058"/>
      <c r="W236" s="1170"/>
    </row>
    <row r="237" ht="15.75" customHeight="1">
      <c r="A237" s="1168"/>
      <c r="E237" s="1169"/>
      <c r="L237" s="1058"/>
      <c r="W237" s="1170"/>
    </row>
    <row r="238" ht="15.75" customHeight="1">
      <c r="A238" s="1168"/>
      <c r="E238" s="1169"/>
      <c r="L238" s="1058"/>
      <c r="W238" s="1170"/>
    </row>
    <row r="239" ht="15.75" customHeight="1">
      <c r="A239" s="1168"/>
      <c r="E239" s="1169"/>
      <c r="L239" s="1058"/>
      <c r="W239" s="1170"/>
    </row>
    <row r="240" ht="15.75" customHeight="1">
      <c r="A240" s="1168"/>
      <c r="E240" s="1169"/>
      <c r="L240" s="1058"/>
      <c r="W240" s="1170"/>
    </row>
    <row r="241" ht="15.75" customHeight="1">
      <c r="A241" s="1168"/>
      <c r="E241" s="1169"/>
      <c r="L241" s="1058"/>
      <c r="W241" s="1170"/>
    </row>
    <row r="242" ht="15.75" customHeight="1">
      <c r="A242" s="1168"/>
      <c r="E242" s="1169"/>
      <c r="L242" s="1058"/>
      <c r="W242" s="1170"/>
    </row>
    <row r="243" ht="15.75" customHeight="1">
      <c r="A243" s="1168"/>
      <c r="E243" s="1169"/>
      <c r="L243" s="1058"/>
      <c r="W243" s="1170"/>
    </row>
    <row r="244" ht="15.75" customHeight="1">
      <c r="A244" s="1168"/>
      <c r="E244" s="1169"/>
      <c r="L244" s="1058"/>
      <c r="W244" s="1170"/>
    </row>
    <row r="245" ht="15.75" customHeight="1">
      <c r="A245" s="1168"/>
      <c r="E245" s="1169"/>
      <c r="L245" s="1058"/>
      <c r="W245" s="1170"/>
    </row>
    <row r="246" ht="15.75" customHeight="1">
      <c r="A246" s="1168"/>
      <c r="E246" s="1169"/>
      <c r="L246" s="1058"/>
      <c r="W246" s="1170"/>
    </row>
    <row r="247" ht="15.75" customHeight="1">
      <c r="A247" s="1168"/>
      <c r="E247" s="1169"/>
      <c r="L247" s="1058"/>
      <c r="W247" s="1170"/>
    </row>
    <row r="248" ht="15.75" customHeight="1">
      <c r="A248" s="1168"/>
      <c r="E248" s="1169"/>
      <c r="L248" s="1058"/>
      <c r="W248" s="1170"/>
    </row>
    <row r="249" ht="15.75" customHeight="1">
      <c r="A249" s="1168"/>
      <c r="E249" s="1169"/>
      <c r="L249" s="1058"/>
      <c r="W249" s="1170"/>
    </row>
    <row r="250" ht="15.75" customHeight="1">
      <c r="A250" s="1168"/>
      <c r="E250" s="1169"/>
      <c r="L250" s="1058"/>
      <c r="W250" s="1170"/>
    </row>
    <row r="251" ht="15.75" customHeight="1">
      <c r="A251" s="1168"/>
      <c r="E251" s="1169"/>
      <c r="L251" s="1058"/>
      <c r="W251" s="1170"/>
    </row>
    <row r="252" ht="15.75" customHeight="1">
      <c r="A252" s="1168"/>
      <c r="E252" s="1169"/>
      <c r="L252" s="1058"/>
      <c r="W252" s="1170"/>
    </row>
    <row r="253" ht="15.75" customHeight="1">
      <c r="A253" s="1168"/>
      <c r="E253" s="1169"/>
      <c r="L253" s="1058"/>
      <c r="W253" s="1170"/>
    </row>
    <row r="254" ht="15.75" customHeight="1">
      <c r="A254" s="1168"/>
      <c r="E254" s="1169"/>
      <c r="L254" s="1058"/>
      <c r="W254" s="1170"/>
    </row>
    <row r="255" ht="15.75" customHeight="1">
      <c r="A255" s="1168"/>
      <c r="E255" s="1169"/>
      <c r="L255" s="1058"/>
      <c r="W255" s="1170"/>
    </row>
    <row r="256" ht="15.75" customHeight="1">
      <c r="A256" s="1168"/>
      <c r="E256" s="1169"/>
      <c r="L256" s="1058"/>
      <c r="W256" s="1170"/>
    </row>
    <row r="257" ht="15.75" customHeight="1">
      <c r="A257" s="1168"/>
      <c r="E257" s="1169"/>
      <c r="L257" s="1058"/>
      <c r="W257" s="1170"/>
    </row>
    <row r="258" ht="15.75" customHeight="1">
      <c r="A258" s="1168"/>
      <c r="E258" s="1169"/>
      <c r="L258" s="1058"/>
      <c r="W258" s="1170"/>
    </row>
    <row r="259" ht="15.75" customHeight="1">
      <c r="A259" s="1168"/>
      <c r="E259" s="1169"/>
      <c r="L259" s="1058"/>
      <c r="W259" s="1170"/>
    </row>
    <row r="260" ht="15.75" customHeight="1">
      <c r="A260" s="1168"/>
      <c r="E260" s="1169"/>
      <c r="L260" s="1058"/>
      <c r="W260" s="1170"/>
    </row>
    <row r="261" ht="15.75" customHeight="1">
      <c r="A261" s="1168"/>
      <c r="E261" s="1169"/>
      <c r="L261" s="1058"/>
      <c r="W261" s="1170"/>
    </row>
    <row r="262" ht="15.75" customHeight="1">
      <c r="A262" s="1168"/>
      <c r="E262" s="1169"/>
      <c r="L262" s="1058"/>
      <c r="W262" s="1170"/>
    </row>
    <row r="263" ht="15.75" customHeight="1">
      <c r="A263" s="1168"/>
      <c r="E263" s="1169"/>
      <c r="L263" s="1058"/>
      <c r="W263" s="1170"/>
    </row>
    <row r="264" ht="15.75" customHeight="1">
      <c r="A264" s="1168"/>
      <c r="E264" s="1169"/>
      <c r="L264" s="1058"/>
      <c r="W264" s="1170"/>
    </row>
    <row r="265" ht="15.75" customHeight="1">
      <c r="A265" s="1168"/>
      <c r="E265" s="1169"/>
      <c r="L265" s="1058"/>
      <c r="W265" s="1170"/>
    </row>
    <row r="266" ht="15.75" customHeight="1">
      <c r="A266" s="1168"/>
      <c r="E266" s="1169"/>
      <c r="L266" s="1058"/>
      <c r="W266" s="1170"/>
    </row>
    <row r="267" ht="15.75" customHeight="1">
      <c r="A267" s="1168"/>
      <c r="E267" s="1169"/>
      <c r="L267" s="1058"/>
      <c r="W267" s="1170"/>
    </row>
    <row r="268" ht="15.75" customHeight="1">
      <c r="A268" s="1168"/>
      <c r="E268" s="1169"/>
      <c r="L268" s="1058"/>
      <c r="W268" s="1170"/>
    </row>
    <row r="269" ht="15.75" customHeight="1">
      <c r="A269" s="1168"/>
      <c r="E269" s="1169"/>
      <c r="L269" s="1058"/>
      <c r="W269" s="1170"/>
    </row>
    <row r="270" ht="15.75" customHeight="1">
      <c r="A270" s="1168"/>
      <c r="E270" s="1169"/>
      <c r="L270" s="1058"/>
      <c r="W270" s="1170"/>
    </row>
    <row r="271" ht="15.75" customHeight="1">
      <c r="A271" s="1168"/>
      <c r="E271" s="1169"/>
      <c r="L271" s="1058"/>
      <c r="W271" s="1170"/>
    </row>
    <row r="272" ht="15.75" customHeight="1">
      <c r="A272" s="1168"/>
      <c r="E272" s="1169"/>
      <c r="L272" s="1058"/>
      <c r="W272" s="1170"/>
    </row>
    <row r="273" ht="15.75" customHeight="1">
      <c r="A273" s="1168"/>
      <c r="E273" s="1169"/>
      <c r="L273" s="1058"/>
      <c r="W273" s="1170"/>
    </row>
    <row r="274" ht="15.75" customHeight="1">
      <c r="A274" s="1168"/>
      <c r="E274" s="1169"/>
      <c r="L274" s="1058"/>
      <c r="W274" s="1170"/>
    </row>
    <row r="275" ht="15.75" customHeight="1">
      <c r="A275" s="1168"/>
      <c r="E275" s="1169"/>
      <c r="L275" s="1058"/>
      <c r="W275" s="1170"/>
    </row>
    <row r="276" ht="15.75" customHeight="1">
      <c r="A276" s="1168"/>
      <c r="E276" s="1169"/>
      <c r="L276" s="1058"/>
      <c r="W276" s="1170"/>
    </row>
    <row r="277" ht="15.75" customHeight="1">
      <c r="A277" s="1168"/>
      <c r="E277" s="1169"/>
      <c r="L277" s="1058"/>
      <c r="W277" s="1170"/>
    </row>
    <row r="278" ht="15.75" customHeight="1">
      <c r="A278" s="1168"/>
      <c r="E278" s="1169"/>
      <c r="L278" s="1058"/>
      <c r="W278" s="1170"/>
    </row>
    <row r="279" ht="15.75" customHeight="1">
      <c r="A279" s="1168"/>
      <c r="E279" s="1169"/>
      <c r="L279" s="1058"/>
      <c r="W279" s="1170"/>
    </row>
    <row r="280" ht="15.75" customHeight="1">
      <c r="A280" s="1168"/>
      <c r="E280" s="1169"/>
      <c r="L280" s="1058"/>
      <c r="W280" s="1170"/>
    </row>
    <row r="281" ht="15.75" customHeight="1">
      <c r="A281" s="1168"/>
      <c r="E281" s="1169"/>
      <c r="L281" s="1058"/>
      <c r="W281" s="1170"/>
    </row>
    <row r="282" ht="15.75" customHeight="1">
      <c r="A282" s="1168"/>
      <c r="E282" s="1169"/>
      <c r="L282" s="1058"/>
      <c r="W282" s="1170"/>
    </row>
    <row r="283" ht="15.75" customHeight="1">
      <c r="A283" s="1168"/>
      <c r="E283" s="1169"/>
      <c r="L283" s="1058"/>
      <c r="W283" s="1170"/>
    </row>
    <row r="284" ht="15.75" customHeight="1">
      <c r="A284" s="1168"/>
      <c r="E284" s="1169"/>
      <c r="L284" s="1058"/>
      <c r="W284" s="1170"/>
    </row>
    <row r="285" ht="15.75" customHeight="1">
      <c r="A285" s="1168"/>
      <c r="E285" s="1169"/>
      <c r="L285" s="1058"/>
      <c r="W285" s="1170"/>
    </row>
    <row r="286" ht="15.75" customHeight="1">
      <c r="A286" s="1168"/>
      <c r="E286" s="1169"/>
      <c r="L286" s="1058"/>
      <c r="W286" s="1170"/>
    </row>
    <row r="287" ht="15.75" customHeight="1">
      <c r="A287" s="1168"/>
      <c r="E287" s="1169"/>
      <c r="L287" s="1058"/>
      <c r="W287" s="1170"/>
    </row>
    <row r="288" ht="15.75" customHeight="1">
      <c r="A288" s="1168"/>
      <c r="E288" s="1169"/>
      <c r="L288" s="1058"/>
      <c r="W288" s="1170"/>
    </row>
    <row r="289" ht="15.75" customHeight="1">
      <c r="A289" s="1168"/>
      <c r="E289" s="1169"/>
      <c r="L289" s="1058"/>
      <c r="W289" s="1170"/>
    </row>
    <row r="290" ht="15.75" customHeight="1">
      <c r="A290" s="1168"/>
      <c r="E290" s="1169"/>
      <c r="L290" s="1058"/>
      <c r="W290" s="1170"/>
    </row>
    <row r="291" ht="15.75" customHeight="1">
      <c r="A291" s="1168"/>
      <c r="E291" s="1169"/>
      <c r="L291" s="1058"/>
      <c r="W291" s="1170"/>
    </row>
    <row r="292" ht="15.75" customHeight="1">
      <c r="A292" s="1168"/>
      <c r="E292" s="1169"/>
      <c r="L292" s="1058"/>
      <c r="W292" s="1170"/>
    </row>
    <row r="293" ht="15.75" customHeight="1">
      <c r="A293" s="1168"/>
      <c r="E293" s="1169"/>
      <c r="L293" s="1058"/>
      <c r="W293" s="1170"/>
    </row>
    <row r="294" ht="15.75" customHeight="1">
      <c r="A294" s="1168"/>
      <c r="E294" s="1169"/>
      <c r="L294" s="1058"/>
      <c r="W294" s="1170"/>
    </row>
    <row r="295" ht="15.75" customHeight="1">
      <c r="A295" s="1168"/>
      <c r="E295" s="1169"/>
      <c r="L295" s="1058"/>
      <c r="W295" s="1170"/>
    </row>
    <row r="296" ht="15.75" customHeight="1">
      <c r="A296" s="1168"/>
      <c r="E296" s="1169"/>
      <c r="L296" s="1058"/>
      <c r="W296" s="1170"/>
    </row>
    <row r="297" ht="15.75" customHeight="1">
      <c r="A297" s="1168"/>
      <c r="E297" s="1169"/>
      <c r="L297" s="1058"/>
      <c r="W297" s="1170"/>
    </row>
    <row r="298" ht="15.75" customHeight="1">
      <c r="A298" s="1168"/>
      <c r="E298" s="1169"/>
      <c r="L298" s="1058"/>
      <c r="W298" s="1170"/>
    </row>
    <row r="299" ht="15.75" customHeight="1">
      <c r="A299" s="1168"/>
      <c r="E299" s="1169"/>
      <c r="L299" s="1058"/>
      <c r="W299" s="1170"/>
    </row>
    <row r="300" ht="15.75" customHeight="1">
      <c r="A300" s="1168"/>
      <c r="E300" s="1169"/>
      <c r="L300" s="1058"/>
      <c r="W300" s="1170"/>
    </row>
    <row r="301" ht="15.75" customHeight="1">
      <c r="A301" s="1168"/>
      <c r="E301" s="1169"/>
      <c r="L301" s="1058"/>
      <c r="W301" s="1170"/>
    </row>
    <row r="302" ht="15.75" customHeight="1">
      <c r="A302" s="1168"/>
      <c r="E302" s="1169"/>
      <c r="L302" s="1058"/>
      <c r="W302" s="1170"/>
    </row>
    <row r="303" ht="15.75" customHeight="1">
      <c r="A303" s="1168"/>
      <c r="E303" s="1169"/>
      <c r="L303" s="1058"/>
      <c r="W303" s="1170"/>
    </row>
    <row r="304" ht="15.75" customHeight="1">
      <c r="A304" s="1168"/>
      <c r="E304" s="1169"/>
      <c r="L304" s="1058"/>
      <c r="W304" s="1170"/>
    </row>
    <row r="305" ht="15.75" customHeight="1">
      <c r="A305" s="1168"/>
      <c r="E305" s="1169"/>
      <c r="L305" s="1058"/>
      <c r="W305" s="1170"/>
    </row>
    <row r="306" ht="15.75" customHeight="1">
      <c r="A306" s="1168"/>
      <c r="E306" s="1169"/>
      <c r="L306" s="1058"/>
      <c r="W306" s="1170"/>
    </row>
    <row r="307" ht="15.75" customHeight="1">
      <c r="A307" s="1168"/>
      <c r="E307" s="1169"/>
      <c r="L307" s="1058"/>
      <c r="W307" s="1170"/>
    </row>
    <row r="308" ht="15.75" customHeight="1">
      <c r="A308" s="1168"/>
      <c r="E308" s="1169"/>
      <c r="L308" s="1058"/>
      <c r="W308" s="1170"/>
    </row>
    <row r="309" ht="15.75" customHeight="1">
      <c r="A309" s="1168"/>
      <c r="E309" s="1169"/>
      <c r="L309" s="1058"/>
      <c r="W309" s="1170"/>
    </row>
    <row r="310" ht="15.75" customHeight="1">
      <c r="A310" s="1168"/>
      <c r="E310" s="1169"/>
      <c r="L310" s="1058"/>
      <c r="W310" s="1170"/>
    </row>
    <row r="311" ht="15.75" customHeight="1">
      <c r="A311" s="1168"/>
      <c r="E311" s="1169"/>
      <c r="L311" s="1058"/>
      <c r="W311" s="1170"/>
    </row>
    <row r="312" ht="15.75" customHeight="1">
      <c r="A312" s="1168"/>
      <c r="E312" s="1169"/>
      <c r="L312" s="1058"/>
      <c r="W312" s="1170"/>
    </row>
    <row r="313" ht="15.75" customHeight="1">
      <c r="A313" s="1168"/>
      <c r="E313" s="1169"/>
      <c r="L313" s="1058"/>
      <c r="W313" s="1170"/>
    </row>
    <row r="314" ht="15.75" customHeight="1">
      <c r="A314" s="1168"/>
      <c r="E314" s="1169"/>
      <c r="L314" s="1058"/>
      <c r="W314" s="1170"/>
    </row>
    <row r="315" ht="15.75" customHeight="1">
      <c r="A315" s="1168"/>
      <c r="E315" s="1169"/>
      <c r="L315" s="1058"/>
      <c r="W315" s="1170"/>
    </row>
    <row r="316" ht="15.75" customHeight="1">
      <c r="A316" s="1168"/>
      <c r="E316" s="1169"/>
      <c r="L316" s="1058"/>
      <c r="W316" s="1170"/>
    </row>
    <row r="317" ht="15.75" customHeight="1">
      <c r="A317" s="1168"/>
      <c r="E317" s="1169"/>
      <c r="L317" s="1058"/>
      <c r="W317" s="1170"/>
    </row>
    <row r="318" ht="15.75" customHeight="1">
      <c r="A318" s="1168"/>
      <c r="E318" s="1169"/>
      <c r="L318" s="1058"/>
      <c r="W318" s="1170"/>
    </row>
    <row r="319" ht="15.75" customHeight="1">
      <c r="A319" s="1168"/>
      <c r="E319" s="1169"/>
      <c r="L319" s="1058"/>
      <c r="W319" s="1170"/>
    </row>
    <row r="320" ht="15.75" customHeight="1">
      <c r="A320" s="1168"/>
      <c r="E320" s="1169"/>
      <c r="L320" s="1058"/>
      <c r="W320" s="1170"/>
    </row>
    <row r="321" ht="15.75" customHeight="1">
      <c r="A321" s="1168"/>
      <c r="E321" s="1169"/>
      <c r="L321" s="1058"/>
      <c r="W321" s="1170"/>
    </row>
    <row r="322" ht="15.75" customHeight="1">
      <c r="A322" s="1168"/>
      <c r="E322" s="1169"/>
      <c r="L322" s="1058"/>
      <c r="W322" s="1170"/>
    </row>
    <row r="323" ht="15.75" customHeight="1">
      <c r="A323" s="1168"/>
      <c r="E323" s="1169"/>
      <c r="L323" s="1058"/>
      <c r="W323" s="1170"/>
    </row>
    <row r="324" ht="15.75" customHeight="1">
      <c r="A324" s="1168"/>
      <c r="E324" s="1169"/>
      <c r="L324" s="1058"/>
      <c r="W324" s="1170"/>
    </row>
    <row r="325" ht="15.75" customHeight="1">
      <c r="A325" s="1168"/>
      <c r="E325" s="1169"/>
      <c r="L325" s="1058"/>
      <c r="W325" s="1170"/>
    </row>
    <row r="326" ht="15.75" customHeight="1">
      <c r="A326" s="1168"/>
      <c r="E326" s="1169"/>
      <c r="L326" s="1058"/>
      <c r="W326" s="1170"/>
    </row>
    <row r="327" ht="15.75" customHeight="1">
      <c r="A327" s="1168"/>
      <c r="E327" s="1169"/>
      <c r="L327" s="1058"/>
      <c r="W327" s="1170"/>
    </row>
    <row r="328" ht="15.75" customHeight="1">
      <c r="A328" s="1168"/>
      <c r="E328" s="1169"/>
      <c r="L328" s="1058"/>
      <c r="W328" s="1170"/>
    </row>
    <row r="329" ht="15.75" customHeight="1">
      <c r="A329" s="1168"/>
      <c r="E329" s="1169"/>
      <c r="L329" s="1058"/>
      <c r="W329" s="1170"/>
    </row>
    <row r="330" ht="15.75" customHeight="1">
      <c r="A330" s="1168"/>
      <c r="E330" s="1169"/>
      <c r="L330" s="1058"/>
      <c r="W330" s="1170"/>
    </row>
    <row r="331" ht="15.75" customHeight="1">
      <c r="A331" s="1168"/>
      <c r="E331" s="1169"/>
      <c r="L331" s="1058"/>
      <c r="W331" s="1170"/>
    </row>
    <row r="332" ht="15.75" customHeight="1">
      <c r="A332" s="1168"/>
      <c r="E332" s="1169"/>
      <c r="L332" s="1058"/>
      <c r="W332" s="1170"/>
    </row>
    <row r="333" ht="15.75" customHeight="1">
      <c r="A333" s="1168"/>
      <c r="E333" s="1169"/>
      <c r="L333" s="1058"/>
      <c r="W333" s="1170"/>
    </row>
    <row r="334" ht="15.75" customHeight="1">
      <c r="A334" s="1168"/>
      <c r="E334" s="1169"/>
      <c r="L334" s="1058"/>
      <c r="W334" s="1170"/>
    </row>
    <row r="335" ht="15.75" customHeight="1">
      <c r="A335" s="1168"/>
      <c r="E335" s="1169"/>
      <c r="L335" s="1058"/>
      <c r="W335" s="1170"/>
    </row>
    <row r="336" ht="15.75" customHeight="1">
      <c r="A336" s="1168"/>
      <c r="E336" s="1169"/>
      <c r="L336" s="1058"/>
      <c r="W336" s="1170"/>
    </row>
    <row r="337" ht="15.75" customHeight="1">
      <c r="A337" s="1168"/>
      <c r="E337" s="1169"/>
      <c r="L337" s="1058"/>
      <c r="W337" s="1170"/>
    </row>
    <row r="338" ht="15.75" customHeight="1">
      <c r="A338" s="1168"/>
      <c r="E338" s="1169"/>
      <c r="L338" s="1058"/>
      <c r="W338" s="1170"/>
    </row>
    <row r="339" ht="15.75" customHeight="1">
      <c r="A339" s="1168"/>
      <c r="E339" s="1169"/>
      <c r="L339" s="1058"/>
      <c r="W339" s="1170"/>
    </row>
    <row r="340" ht="15.75" customHeight="1">
      <c r="A340" s="1168"/>
      <c r="E340" s="1169"/>
      <c r="L340" s="1058"/>
      <c r="W340" s="1170"/>
    </row>
    <row r="341" ht="15.75" customHeight="1">
      <c r="A341" s="1168"/>
      <c r="E341" s="1169"/>
      <c r="L341" s="1058"/>
      <c r="W341" s="1170"/>
    </row>
    <row r="342" ht="15.75" customHeight="1">
      <c r="A342" s="1168"/>
      <c r="E342" s="1169"/>
      <c r="L342" s="1058"/>
      <c r="W342" s="1170"/>
    </row>
    <row r="343" ht="15.75" customHeight="1">
      <c r="A343" s="1168"/>
      <c r="E343" s="1169"/>
      <c r="L343" s="1058"/>
      <c r="W343" s="1170"/>
    </row>
    <row r="344" ht="15.75" customHeight="1">
      <c r="A344" s="1168"/>
      <c r="E344" s="1169"/>
      <c r="L344" s="1058"/>
      <c r="W344" s="1170"/>
    </row>
    <row r="345" ht="15.75" customHeight="1">
      <c r="A345" s="1168"/>
      <c r="E345" s="1169"/>
      <c r="L345" s="1058"/>
      <c r="W345" s="1170"/>
    </row>
    <row r="346" ht="15.75" customHeight="1">
      <c r="A346" s="1168"/>
      <c r="E346" s="1169"/>
      <c r="L346" s="1058"/>
      <c r="W346" s="1170"/>
    </row>
    <row r="347" ht="15.75" customHeight="1">
      <c r="A347" s="1168"/>
      <c r="E347" s="1169"/>
      <c r="L347" s="1058"/>
      <c r="W347" s="1170"/>
    </row>
    <row r="348" ht="15.75" customHeight="1">
      <c r="A348" s="1168"/>
      <c r="E348" s="1169"/>
      <c r="L348" s="1058"/>
      <c r="W348" s="1170"/>
    </row>
    <row r="349" ht="15.75" customHeight="1">
      <c r="A349" s="1168"/>
      <c r="E349" s="1169"/>
      <c r="L349" s="1058"/>
      <c r="W349" s="1170"/>
    </row>
    <row r="350" ht="15.75" customHeight="1">
      <c r="A350" s="1168"/>
      <c r="E350" s="1169"/>
      <c r="L350" s="1058"/>
      <c r="W350" s="1170"/>
    </row>
    <row r="351" ht="15.75" customHeight="1">
      <c r="A351" s="1168"/>
      <c r="E351" s="1169"/>
      <c r="L351" s="1058"/>
      <c r="W351" s="1170"/>
    </row>
    <row r="352" ht="15.75" customHeight="1">
      <c r="A352" s="1168"/>
      <c r="E352" s="1169"/>
      <c r="L352" s="1058"/>
      <c r="W352" s="1170"/>
    </row>
    <row r="353" ht="15.75" customHeight="1">
      <c r="A353" s="1168"/>
      <c r="E353" s="1169"/>
      <c r="L353" s="1058"/>
      <c r="W353" s="1170"/>
    </row>
    <row r="354" ht="15.75" customHeight="1">
      <c r="A354" s="1168"/>
      <c r="E354" s="1169"/>
      <c r="L354" s="1058"/>
      <c r="W354" s="1170"/>
    </row>
    <row r="355" ht="15.75" customHeight="1">
      <c r="A355" s="1168"/>
      <c r="E355" s="1169"/>
      <c r="L355" s="1058"/>
      <c r="W355" s="1170"/>
    </row>
    <row r="356" ht="15.75" customHeight="1">
      <c r="A356" s="1168"/>
      <c r="E356" s="1169"/>
      <c r="L356" s="1058"/>
      <c r="W356" s="1170"/>
    </row>
    <row r="357" ht="15.75" customHeight="1">
      <c r="A357" s="1168"/>
      <c r="E357" s="1169"/>
      <c r="L357" s="1058"/>
      <c r="W357" s="1170"/>
    </row>
    <row r="358" ht="15.75" customHeight="1">
      <c r="A358" s="1168"/>
      <c r="E358" s="1169"/>
      <c r="L358" s="1058"/>
      <c r="W358" s="1170"/>
    </row>
    <row r="359" ht="15.75" customHeight="1">
      <c r="A359" s="1168"/>
      <c r="E359" s="1169"/>
      <c r="L359" s="1058"/>
      <c r="W359" s="1170"/>
    </row>
    <row r="360" ht="15.75" customHeight="1">
      <c r="A360" s="1168"/>
      <c r="E360" s="1169"/>
      <c r="L360" s="1058"/>
      <c r="W360" s="1170"/>
    </row>
    <row r="361" ht="15.75" customHeight="1">
      <c r="A361" s="1168"/>
      <c r="E361" s="1169"/>
      <c r="L361" s="1058"/>
      <c r="W361" s="1170"/>
    </row>
    <row r="362" ht="15.75" customHeight="1">
      <c r="A362" s="1168"/>
      <c r="E362" s="1169"/>
      <c r="L362" s="1058"/>
      <c r="W362" s="1170"/>
    </row>
    <row r="363" ht="15.75" customHeight="1">
      <c r="A363" s="1168"/>
      <c r="E363" s="1169"/>
      <c r="L363" s="1058"/>
      <c r="W363" s="1170"/>
    </row>
    <row r="364" ht="15.75" customHeight="1">
      <c r="A364" s="1168"/>
      <c r="E364" s="1169"/>
      <c r="L364" s="1058"/>
      <c r="W364" s="1170"/>
    </row>
    <row r="365" ht="15.75" customHeight="1">
      <c r="A365" s="1168"/>
      <c r="E365" s="1169"/>
      <c r="L365" s="1058"/>
      <c r="W365" s="1170"/>
    </row>
    <row r="366" ht="15.75" customHeight="1">
      <c r="A366" s="1168"/>
      <c r="E366" s="1169"/>
      <c r="L366" s="1058"/>
      <c r="W366" s="1170"/>
    </row>
    <row r="367" ht="15.75" customHeight="1">
      <c r="A367" s="1168"/>
      <c r="E367" s="1169"/>
      <c r="L367" s="1058"/>
      <c r="W367" s="1170"/>
    </row>
    <row r="368" ht="15.75" customHeight="1">
      <c r="A368" s="1168"/>
      <c r="E368" s="1169"/>
      <c r="L368" s="1058"/>
      <c r="W368" s="1170"/>
    </row>
    <row r="369" ht="15.75" customHeight="1">
      <c r="A369" s="1168"/>
      <c r="E369" s="1169"/>
      <c r="L369" s="1058"/>
      <c r="W369" s="1170"/>
    </row>
    <row r="370" ht="15.75" customHeight="1">
      <c r="A370" s="1168"/>
      <c r="E370" s="1169"/>
      <c r="L370" s="1058"/>
      <c r="W370" s="1170"/>
    </row>
    <row r="371" ht="15.75" customHeight="1">
      <c r="A371" s="1168"/>
      <c r="E371" s="1169"/>
      <c r="L371" s="1058"/>
      <c r="W371" s="1170"/>
    </row>
    <row r="372" ht="15.75" customHeight="1">
      <c r="A372" s="1168"/>
      <c r="E372" s="1169"/>
      <c r="L372" s="1058"/>
      <c r="W372" s="1170"/>
    </row>
    <row r="373" ht="15.75" customHeight="1">
      <c r="A373" s="1168"/>
      <c r="E373" s="1169"/>
      <c r="L373" s="1058"/>
      <c r="W373" s="1170"/>
    </row>
    <row r="374" ht="15.75" customHeight="1">
      <c r="A374" s="1168"/>
      <c r="E374" s="1169"/>
      <c r="L374" s="1058"/>
      <c r="W374" s="1170"/>
    </row>
    <row r="375" ht="15.75" customHeight="1">
      <c r="A375" s="1168"/>
      <c r="E375" s="1169"/>
      <c r="L375" s="1058"/>
      <c r="W375" s="1170"/>
    </row>
    <row r="376" ht="15.75" customHeight="1">
      <c r="A376" s="1168"/>
      <c r="E376" s="1169"/>
      <c r="L376" s="1058"/>
      <c r="W376" s="1170"/>
    </row>
    <row r="377" ht="15.75" customHeight="1">
      <c r="A377" s="1168"/>
      <c r="E377" s="1169"/>
      <c r="L377" s="1058"/>
      <c r="W377" s="1170"/>
    </row>
    <row r="378" ht="15.75" customHeight="1">
      <c r="A378" s="1168"/>
      <c r="E378" s="1169"/>
      <c r="L378" s="1058"/>
      <c r="W378" s="1170"/>
    </row>
    <row r="379" ht="15.75" customHeight="1">
      <c r="A379" s="1168"/>
      <c r="E379" s="1169"/>
      <c r="L379" s="1058"/>
      <c r="W379" s="1170"/>
    </row>
    <row r="380" ht="15.75" customHeight="1">
      <c r="A380" s="1168"/>
      <c r="E380" s="1169"/>
      <c r="L380" s="1058"/>
      <c r="W380" s="1170"/>
    </row>
    <row r="381" ht="15.75" customHeight="1">
      <c r="A381" s="1168"/>
      <c r="E381" s="1169"/>
      <c r="L381" s="1058"/>
      <c r="W381" s="1170"/>
    </row>
    <row r="382" ht="15.75" customHeight="1">
      <c r="A382" s="1168"/>
      <c r="E382" s="1169"/>
      <c r="L382" s="1058"/>
      <c r="W382" s="1170"/>
    </row>
    <row r="383" ht="15.75" customHeight="1">
      <c r="A383" s="1168"/>
      <c r="E383" s="1169"/>
      <c r="L383" s="1058"/>
      <c r="W383" s="1170"/>
    </row>
    <row r="384" ht="15.75" customHeight="1">
      <c r="A384" s="1168"/>
      <c r="E384" s="1169"/>
      <c r="L384" s="1058"/>
      <c r="W384" s="1170"/>
    </row>
    <row r="385" ht="15.75" customHeight="1">
      <c r="A385" s="1168"/>
      <c r="E385" s="1169"/>
      <c r="L385" s="1058"/>
      <c r="W385" s="1170"/>
    </row>
    <row r="386" ht="15.75" customHeight="1">
      <c r="A386" s="1168"/>
      <c r="E386" s="1169"/>
      <c r="L386" s="1058"/>
      <c r="W386" s="1170"/>
    </row>
    <row r="387" ht="15.75" customHeight="1">
      <c r="A387" s="1168"/>
      <c r="E387" s="1169"/>
      <c r="L387" s="1058"/>
      <c r="W387" s="1170"/>
    </row>
    <row r="388" ht="15.75" customHeight="1">
      <c r="A388" s="1168"/>
      <c r="E388" s="1169"/>
      <c r="L388" s="1058"/>
      <c r="W388" s="1170"/>
    </row>
    <row r="389" ht="15.75" customHeight="1">
      <c r="A389" s="1168"/>
      <c r="E389" s="1169"/>
      <c r="L389" s="1058"/>
      <c r="W389" s="1170"/>
    </row>
    <row r="390" ht="15.75" customHeight="1">
      <c r="A390" s="1168"/>
      <c r="E390" s="1169"/>
      <c r="L390" s="1058"/>
      <c r="W390" s="1170"/>
    </row>
    <row r="391" ht="15.75" customHeight="1">
      <c r="A391" s="1168"/>
      <c r="E391" s="1169"/>
      <c r="L391" s="1058"/>
      <c r="W391" s="1170"/>
    </row>
    <row r="392" ht="15.75" customHeight="1">
      <c r="A392" s="1168"/>
      <c r="E392" s="1169"/>
      <c r="L392" s="1058"/>
      <c r="W392" s="1170"/>
    </row>
    <row r="393" ht="15.75" customHeight="1">
      <c r="A393" s="1168"/>
      <c r="E393" s="1169"/>
      <c r="L393" s="1058"/>
      <c r="W393" s="1170"/>
    </row>
    <row r="394" ht="15.75" customHeight="1">
      <c r="A394" s="1168"/>
      <c r="E394" s="1169"/>
      <c r="L394" s="1058"/>
      <c r="W394" s="1170"/>
    </row>
    <row r="395" ht="15.75" customHeight="1">
      <c r="A395" s="1168"/>
      <c r="E395" s="1169"/>
      <c r="L395" s="1058"/>
      <c r="W395" s="1170"/>
    </row>
    <row r="396" ht="15.75" customHeight="1">
      <c r="A396" s="1168"/>
      <c r="E396" s="1169"/>
      <c r="L396" s="1058"/>
      <c r="W396" s="1170"/>
    </row>
    <row r="397" ht="15.75" customHeight="1">
      <c r="A397" s="1168"/>
      <c r="E397" s="1169"/>
      <c r="L397" s="1058"/>
      <c r="W397" s="1170"/>
    </row>
    <row r="398" ht="15.75" customHeight="1">
      <c r="A398" s="1168"/>
      <c r="E398" s="1169"/>
      <c r="L398" s="1058"/>
      <c r="W398" s="1170"/>
    </row>
    <row r="399" ht="15.75" customHeight="1">
      <c r="A399" s="1168"/>
      <c r="E399" s="1169"/>
      <c r="L399" s="1058"/>
      <c r="W399" s="1170"/>
    </row>
    <row r="400" ht="15.75" customHeight="1">
      <c r="A400" s="1168"/>
      <c r="E400" s="1169"/>
      <c r="L400" s="1058"/>
      <c r="W400" s="1170"/>
    </row>
    <row r="401" ht="15.75" customHeight="1">
      <c r="A401" s="1168"/>
      <c r="E401" s="1169"/>
      <c r="L401" s="1058"/>
      <c r="W401" s="1170"/>
    </row>
    <row r="402" ht="15.75" customHeight="1">
      <c r="A402" s="1168"/>
      <c r="E402" s="1169"/>
      <c r="L402" s="1058"/>
      <c r="W402" s="1170"/>
    </row>
    <row r="403" ht="15.75" customHeight="1">
      <c r="A403" s="1168"/>
      <c r="E403" s="1169"/>
      <c r="L403" s="1058"/>
      <c r="W403" s="1170"/>
    </row>
    <row r="404" ht="15.75" customHeight="1">
      <c r="A404" s="1168"/>
      <c r="E404" s="1169"/>
      <c r="L404" s="1058"/>
      <c r="W404" s="1170"/>
    </row>
    <row r="405" ht="15.75" customHeight="1">
      <c r="A405" s="1168"/>
      <c r="E405" s="1169"/>
      <c r="L405" s="1058"/>
      <c r="W405" s="1170"/>
    </row>
    <row r="406" ht="15.75" customHeight="1">
      <c r="A406" s="1168"/>
      <c r="E406" s="1169"/>
      <c r="L406" s="1058"/>
      <c r="W406" s="1170"/>
    </row>
    <row r="407" ht="15.75" customHeight="1">
      <c r="A407" s="1168"/>
      <c r="E407" s="1169"/>
      <c r="L407" s="1058"/>
      <c r="W407" s="1170"/>
    </row>
    <row r="408" ht="15.75" customHeight="1">
      <c r="A408" s="1168"/>
      <c r="E408" s="1169"/>
      <c r="L408" s="1058"/>
      <c r="W408" s="1170"/>
    </row>
    <row r="409" ht="15.75" customHeight="1">
      <c r="A409" s="1168"/>
      <c r="E409" s="1169"/>
      <c r="L409" s="1058"/>
      <c r="W409" s="1170"/>
    </row>
    <row r="410" ht="15.75" customHeight="1">
      <c r="A410" s="1168"/>
      <c r="E410" s="1169"/>
      <c r="L410" s="1058"/>
      <c r="W410" s="1170"/>
    </row>
    <row r="411" ht="15.75" customHeight="1">
      <c r="A411" s="1168"/>
      <c r="E411" s="1169"/>
      <c r="L411" s="1058"/>
      <c r="W411" s="1170"/>
    </row>
    <row r="412" ht="15.75" customHeight="1">
      <c r="A412" s="1168"/>
      <c r="E412" s="1169"/>
      <c r="L412" s="1058"/>
      <c r="W412" s="1170"/>
    </row>
    <row r="413" ht="15.75" customHeight="1">
      <c r="A413" s="1168"/>
      <c r="E413" s="1169"/>
      <c r="L413" s="1058"/>
      <c r="W413" s="1170"/>
    </row>
    <row r="414" ht="15.75" customHeight="1">
      <c r="A414" s="1168"/>
      <c r="E414" s="1169"/>
      <c r="L414" s="1058"/>
      <c r="W414" s="1170"/>
    </row>
    <row r="415" ht="15.75" customHeight="1">
      <c r="A415" s="1168"/>
      <c r="E415" s="1169"/>
      <c r="L415" s="1058"/>
      <c r="W415" s="1170"/>
    </row>
    <row r="416" ht="15.75" customHeight="1">
      <c r="A416" s="1168"/>
      <c r="E416" s="1169"/>
      <c r="L416" s="1058"/>
      <c r="W416" s="1170"/>
    </row>
    <row r="417" ht="15.75" customHeight="1">
      <c r="A417" s="1168"/>
      <c r="E417" s="1169"/>
      <c r="L417" s="1058"/>
      <c r="W417" s="1170"/>
    </row>
    <row r="418" ht="15.75" customHeight="1">
      <c r="A418" s="1168"/>
      <c r="E418" s="1169"/>
      <c r="L418" s="1058"/>
      <c r="W418" s="1170"/>
    </row>
    <row r="419" ht="15.75" customHeight="1">
      <c r="A419" s="1168"/>
      <c r="E419" s="1169"/>
      <c r="L419" s="1058"/>
      <c r="W419" s="1170"/>
    </row>
    <row r="420" ht="15.75" customHeight="1">
      <c r="A420" s="1168"/>
      <c r="E420" s="1169"/>
      <c r="L420" s="1058"/>
      <c r="W420" s="1170"/>
    </row>
    <row r="421" ht="15.75" customHeight="1">
      <c r="A421" s="1168"/>
      <c r="E421" s="1169"/>
      <c r="L421" s="1058"/>
      <c r="W421" s="1170"/>
    </row>
    <row r="422" ht="15.75" customHeight="1">
      <c r="A422" s="1168"/>
      <c r="E422" s="1169"/>
      <c r="L422" s="1058"/>
      <c r="W422" s="1170"/>
    </row>
    <row r="423" ht="15.75" customHeight="1">
      <c r="A423" s="1168"/>
      <c r="E423" s="1169"/>
      <c r="L423" s="1058"/>
      <c r="W423" s="1170"/>
    </row>
    <row r="424" ht="15.75" customHeight="1">
      <c r="A424" s="1168"/>
      <c r="E424" s="1169"/>
      <c r="L424" s="1058"/>
      <c r="W424" s="1170"/>
    </row>
    <row r="425" ht="15.75" customHeight="1">
      <c r="A425" s="1168"/>
      <c r="E425" s="1169"/>
      <c r="L425" s="1058"/>
      <c r="W425" s="1170"/>
    </row>
    <row r="426" ht="15.75" customHeight="1">
      <c r="A426" s="1168"/>
      <c r="E426" s="1169"/>
      <c r="L426" s="1058"/>
      <c r="W426" s="1170"/>
    </row>
    <row r="427" ht="15.75" customHeight="1">
      <c r="A427" s="1168"/>
      <c r="E427" s="1169"/>
      <c r="L427" s="1058"/>
      <c r="W427" s="1170"/>
    </row>
    <row r="428" ht="15.75" customHeight="1">
      <c r="A428" s="1168"/>
      <c r="E428" s="1169"/>
      <c r="L428" s="1058"/>
      <c r="W428" s="1170"/>
    </row>
    <row r="429" ht="15.75" customHeight="1">
      <c r="A429" s="1168"/>
      <c r="E429" s="1169"/>
      <c r="L429" s="1058"/>
      <c r="W429" s="1170"/>
    </row>
    <row r="430" ht="15.75" customHeight="1">
      <c r="A430" s="1168"/>
      <c r="E430" s="1169"/>
      <c r="L430" s="1058"/>
      <c r="W430" s="1170"/>
    </row>
    <row r="431" ht="15.75" customHeight="1">
      <c r="A431" s="1168"/>
      <c r="E431" s="1169"/>
      <c r="L431" s="1058"/>
      <c r="W431" s="1170"/>
    </row>
    <row r="432" ht="15.75" customHeight="1">
      <c r="A432" s="1168"/>
      <c r="E432" s="1169"/>
      <c r="L432" s="1058"/>
      <c r="W432" s="1170"/>
    </row>
    <row r="433" ht="15.75" customHeight="1">
      <c r="A433" s="1168"/>
      <c r="E433" s="1169"/>
      <c r="L433" s="1058"/>
      <c r="W433" s="1170"/>
    </row>
    <row r="434" ht="15.75" customHeight="1">
      <c r="A434" s="1168"/>
      <c r="E434" s="1169"/>
      <c r="L434" s="1058"/>
      <c r="W434" s="1170"/>
    </row>
    <row r="435" ht="15.75" customHeight="1">
      <c r="A435" s="1168"/>
      <c r="E435" s="1169"/>
      <c r="L435" s="1058"/>
      <c r="W435" s="1170"/>
    </row>
    <row r="436" ht="15.75" customHeight="1">
      <c r="A436" s="1168"/>
      <c r="E436" s="1169"/>
      <c r="L436" s="1058"/>
      <c r="W436" s="1170"/>
    </row>
    <row r="437" ht="15.75" customHeight="1">
      <c r="A437" s="1168"/>
      <c r="E437" s="1169"/>
      <c r="L437" s="1058"/>
      <c r="W437" s="1170"/>
    </row>
    <row r="438" ht="15.75" customHeight="1">
      <c r="A438" s="1168"/>
      <c r="E438" s="1169"/>
      <c r="L438" s="1058"/>
      <c r="W438" s="1170"/>
    </row>
    <row r="439" ht="15.75" customHeight="1">
      <c r="A439" s="1168"/>
      <c r="E439" s="1169"/>
      <c r="L439" s="1058"/>
      <c r="W439" s="1170"/>
    </row>
    <row r="440" ht="15.75" customHeight="1">
      <c r="A440" s="1168"/>
      <c r="E440" s="1169"/>
      <c r="L440" s="1058"/>
      <c r="W440" s="1170"/>
    </row>
    <row r="441" ht="15.75" customHeight="1">
      <c r="A441" s="1168"/>
      <c r="E441" s="1169"/>
      <c r="L441" s="1058"/>
      <c r="W441" s="1170"/>
    </row>
    <row r="442" ht="15.75" customHeight="1">
      <c r="A442" s="1168"/>
      <c r="E442" s="1169"/>
      <c r="L442" s="1058"/>
      <c r="W442" s="1170"/>
    </row>
    <row r="443" ht="15.75" customHeight="1">
      <c r="A443" s="1168"/>
      <c r="E443" s="1169"/>
      <c r="L443" s="1058"/>
      <c r="W443" s="1170"/>
    </row>
    <row r="444" ht="15.75" customHeight="1">
      <c r="A444" s="1168"/>
      <c r="E444" s="1169"/>
      <c r="L444" s="1058"/>
      <c r="W444" s="1170"/>
    </row>
    <row r="445" ht="15.75" customHeight="1">
      <c r="A445" s="1168"/>
      <c r="E445" s="1169"/>
      <c r="L445" s="1058"/>
      <c r="W445" s="1170"/>
    </row>
    <row r="446" ht="15.75" customHeight="1">
      <c r="A446" s="1168"/>
      <c r="E446" s="1169"/>
      <c r="L446" s="1058"/>
      <c r="W446" s="1170"/>
    </row>
    <row r="447" ht="15.75" customHeight="1">
      <c r="A447" s="1168"/>
      <c r="E447" s="1169"/>
      <c r="L447" s="1058"/>
      <c r="W447" s="1170"/>
    </row>
    <row r="448" ht="15.75" customHeight="1">
      <c r="A448" s="1168"/>
      <c r="E448" s="1169"/>
      <c r="L448" s="1058"/>
      <c r="W448" s="1170"/>
    </row>
    <row r="449" ht="15.75" customHeight="1">
      <c r="A449" s="1168"/>
      <c r="E449" s="1169"/>
      <c r="L449" s="1058"/>
      <c r="W449" s="1170"/>
    </row>
    <row r="450" ht="15.75" customHeight="1">
      <c r="A450" s="1168"/>
      <c r="E450" s="1169"/>
      <c r="L450" s="1058"/>
      <c r="W450" s="1170"/>
    </row>
    <row r="451" ht="15.75" customHeight="1">
      <c r="A451" s="1168"/>
      <c r="E451" s="1169"/>
      <c r="L451" s="1058"/>
      <c r="W451" s="1170"/>
    </row>
    <row r="452" ht="15.75" customHeight="1">
      <c r="A452" s="1168"/>
      <c r="E452" s="1169"/>
      <c r="L452" s="1058"/>
      <c r="W452" s="1170"/>
    </row>
    <row r="453" ht="15.75" customHeight="1">
      <c r="A453" s="1168"/>
      <c r="E453" s="1169"/>
      <c r="L453" s="1058"/>
      <c r="W453" s="1170"/>
    </row>
    <row r="454" ht="15.75" customHeight="1">
      <c r="A454" s="1168"/>
      <c r="E454" s="1169"/>
      <c r="L454" s="1058"/>
      <c r="W454" s="1170"/>
    </row>
    <row r="455" ht="15.75" customHeight="1">
      <c r="A455" s="1168"/>
      <c r="E455" s="1169"/>
      <c r="L455" s="1058"/>
      <c r="W455" s="1170"/>
    </row>
    <row r="456" ht="15.75" customHeight="1">
      <c r="A456" s="1168"/>
      <c r="E456" s="1169"/>
      <c r="L456" s="1058"/>
      <c r="W456" s="1170"/>
    </row>
    <row r="457" ht="15.75" customHeight="1">
      <c r="A457" s="1168"/>
      <c r="E457" s="1169"/>
      <c r="L457" s="1058"/>
      <c r="W457" s="1170"/>
    </row>
    <row r="458" ht="15.75" customHeight="1">
      <c r="A458" s="1168"/>
      <c r="E458" s="1169"/>
      <c r="L458" s="1058"/>
      <c r="W458" s="1170"/>
    </row>
    <row r="459" ht="15.75" customHeight="1">
      <c r="A459" s="1168"/>
      <c r="E459" s="1169"/>
      <c r="L459" s="1058"/>
      <c r="W459" s="1170"/>
    </row>
    <row r="460" ht="15.75" customHeight="1">
      <c r="A460" s="1168"/>
      <c r="E460" s="1169"/>
      <c r="L460" s="1058"/>
      <c r="W460" s="1170"/>
    </row>
    <row r="461" ht="15.75" customHeight="1">
      <c r="A461" s="1168"/>
      <c r="E461" s="1169"/>
      <c r="L461" s="1058"/>
      <c r="W461" s="1170"/>
    </row>
    <row r="462" ht="15.75" customHeight="1">
      <c r="A462" s="1168"/>
      <c r="E462" s="1169"/>
      <c r="L462" s="1058"/>
      <c r="W462" s="1170"/>
    </row>
    <row r="463" ht="15.75" customHeight="1">
      <c r="A463" s="1168"/>
      <c r="E463" s="1169"/>
      <c r="L463" s="1058"/>
      <c r="W463" s="1170"/>
    </row>
    <row r="464" ht="15.75" customHeight="1">
      <c r="A464" s="1168"/>
      <c r="E464" s="1169"/>
      <c r="L464" s="1058"/>
      <c r="W464" s="1170"/>
    </row>
    <row r="465" ht="15.75" customHeight="1">
      <c r="A465" s="1168"/>
      <c r="E465" s="1169"/>
      <c r="L465" s="1058"/>
      <c r="W465" s="1170"/>
    </row>
    <row r="466" ht="15.75" customHeight="1">
      <c r="A466" s="1168"/>
      <c r="E466" s="1169"/>
      <c r="L466" s="1058"/>
      <c r="W466" s="1170"/>
    </row>
    <row r="467" ht="15.75" customHeight="1">
      <c r="A467" s="1168"/>
      <c r="E467" s="1169"/>
      <c r="L467" s="1058"/>
      <c r="W467" s="1170"/>
    </row>
    <row r="468" ht="15.75" customHeight="1">
      <c r="A468" s="1168"/>
      <c r="E468" s="1169"/>
      <c r="L468" s="1058"/>
      <c r="W468" s="1170"/>
    </row>
    <row r="469" ht="15.75" customHeight="1">
      <c r="A469" s="1168"/>
      <c r="E469" s="1169"/>
      <c r="L469" s="1058"/>
      <c r="W469" s="1170"/>
    </row>
    <row r="470" ht="15.75" customHeight="1">
      <c r="A470" s="1168"/>
      <c r="E470" s="1169"/>
      <c r="L470" s="1058"/>
      <c r="W470" s="1170"/>
    </row>
    <row r="471" ht="15.75" customHeight="1">
      <c r="A471" s="1168"/>
      <c r="E471" s="1169"/>
      <c r="L471" s="1058"/>
      <c r="W471" s="1170"/>
    </row>
    <row r="472" ht="15.75" customHeight="1">
      <c r="A472" s="1168"/>
      <c r="E472" s="1169"/>
      <c r="L472" s="1058"/>
      <c r="W472" s="1170"/>
    </row>
    <row r="473" ht="15.75" customHeight="1">
      <c r="A473" s="1168"/>
      <c r="E473" s="1169"/>
      <c r="L473" s="1058"/>
      <c r="W473" s="1170"/>
    </row>
    <row r="474" ht="15.75" customHeight="1">
      <c r="A474" s="1168"/>
      <c r="E474" s="1169"/>
      <c r="L474" s="1058"/>
      <c r="W474" s="1170"/>
    </row>
    <row r="475" ht="15.75" customHeight="1">
      <c r="A475" s="1168"/>
      <c r="E475" s="1169"/>
      <c r="L475" s="1058"/>
      <c r="W475" s="1170"/>
    </row>
    <row r="476" ht="15.75" customHeight="1">
      <c r="A476" s="1168"/>
      <c r="E476" s="1169"/>
      <c r="L476" s="1058"/>
      <c r="W476" s="1170"/>
    </row>
    <row r="477" ht="15.75" customHeight="1">
      <c r="A477" s="1168"/>
      <c r="E477" s="1169"/>
      <c r="L477" s="1058"/>
      <c r="W477" s="1170"/>
    </row>
    <row r="478" ht="15.75" customHeight="1">
      <c r="A478" s="1168"/>
      <c r="E478" s="1169"/>
      <c r="L478" s="1058"/>
      <c r="W478" s="1170"/>
    </row>
    <row r="479" ht="15.75" customHeight="1">
      <c r="A479" s="1168"/>
      <c r="E479" s="1169"/>
      <c r="L479" s="1058"/>
      <c r="W479" s="1170"/>
    </row>
    <row r="480" ht="15.75" customHeight="1">
      <c r="A480" s="1168"/>
      <c r="E480" s="1169"/>
      <c r="L480" s="1058"/>
      <c r="W480" s="1170"/>
    </row>
    <row r="481" ht="15.75" customHeight="1">
      <c r="A481" s="1168"/>
      <c r="E481" s="1169"/>
      <c r="L481" s="1058"/>
      <c r="W481" s="1170"/>
    </row>
    <row r="482" ht="15.75" customHeight="1">
      <c r="A482" s="1168"/>
      <c r="E482" s="1169"/>
      <c r="L482" s="1058"/>
      <c r="W482" s="1170"/>
    </row>
    <row r="483" ht="15.75" customHeight="1">
      <c r="A483" s="1168"/>
      <c r="E483" s="1169"/>
      <c r="L483" s="1058"/>
      <c r="W483" s="1170"/>
    </row>
    <row r="484" ht="15.75" customHeight="1">
      <c r="A484" s="1168"/>
      <c r="E484" s="1169"/>
      <c r="L484" s="1058"/>
      <c r="W484" s="1170"/>
    </row>
    <row r="485" ht="15.75" customHeight="1">
      <c r="A485" s="1168"/>
      <c r="E485" s="1169"/>
      <c r="L485" s="1058"/>
      <c r="W485" s="1170"/>
    </row>
    <row r="486" ht="15.75" customHeight="1">
      <c r="A486" s="1168"/>
      <c r="E486" s="1169"/>
      <c r="L486" s="1058"/>
      <c r="W486" s="1170"/>
    </row>
    <row r="487" ht="15.75" customHeight="1">
      <c r="A487" s="1168"/>
      <c r="E487" s="1169"/>
      <c r="L487" s="1058"/>
      <c r="W487" s="1170"/>
    </row>
    <row r="488" ht="15.75" customHeight="1">
      <c r="A488" s="1168"/>
      <c r="E488" s="1169"/>
      <c r="L488" s="1058"/>
      <c r="W488" s="1170"/>
    </row>
    <row r="489" ht="15.75" customHeight="1">
      <c r="A489" s="1168"/>
      <c r="E489" s="1169"/>
      <c r="L489" s="1058"/>
      <c r="W489" s="1170"/>
    </row>
    <row r="490" ht="15.75" customHeight="1">
      <c r="A490" s="1168"/>
      <c r="E490" s="1169"/>
      <c r="L490" s="1058"/>
      <c r="W490" s="1170"/>
    </row>
    <row r="491" ht="15.75" customHeight="1">
      <c r="A491" s="1168"/>
      <c r="E491" s="1169"/>
      <c r="L491" s="1058"/>
      <c r="W491" s="1170"/>
    </row>
    <row r="492" ht="15.75" customHeight="1">
      <c r="A492" s="1168"/>
      <c r="E492" s="1169"/>
      <c r="L492" s="1058"/>
      <c r="W492" s="1170"/>
    </row>
    <row r="493" ht="15.75" customHeight="1">
      <c r="A493" s="1168"/>
      <c r="E493" s="1169"/>
      <c r="L493" s="1058"/>
      <c r="W493" s="1170"/>
    </row>
    <row r="494" ht="15.75" customHeight="1">
      <c r="A494" s="1168"/>
      <c r="E494" s="1169"/>
      <c r="L494" s="1058"/>
      <c r="W494" s="1170"/>
    </row>
    <row r="495" ht="15.75" customHeight="1">
      <c r="A495" s="1168"/>
      <c r="E495" s="1169"/>
      <c r="L495" s="1058"/>
      <c r="W495" s="1170"/>
    </row>
    <row r="496" ht="15.75" customHeight="1">
      <c r="A496" s="1168"/>
      <c r="E496" s="1169"/>
      <c r="L496" s="1058"/>
      <c r="W496" s="1170"/>
    </row>
    <row r="497" ht="15.75" customHeight="1">
      <c r="A497" s="1168"/>
      <c r="E497" s="1169"/>
      <c r="L497" s="1058"/>
      <c r="W497" s="1170"/>
    </row>
    <row r="498" ht="15.75" customHeight="1">
      <c r="A498" s="1168"/>
      <c r="E498" s="1169"/>
      <c r="L498" s="1058"/>
      <c r="W498" s="1170"/>
    </row>
    <row r="499" ht="15.75" customHeight="1">
      <c r="A499" s="1168"/>
      <c r="E499" s="1169"/>
      <c r="L499" s="1058"/>
      <c r="W499" s="1170"/>
    </row>
    <row r="500" ht="15.75" customHeight="1">
      <c r="A500" s="1168"/>
      <c r="E500" s="1169"/>
      <c r="L500" s="1058"/>
      <c r="W500" s="1170"/>
    </row>
    <row r="501" ht="15.75" customHeight="1">
      <c r="A501" s="1168"/>
      <c r="E501" s="1169"/>
      <c r="L501" s="1058"/>
      <c r="W501" s="1170"/>
    </row>
    <row r="502" ht="15.75" customHeight="1">
      <c r="A502" s="1168"/>
      <c r="E502" s="1169"/>
      <c r="L502" s="1058"/>
      <c r="W502" s="1170"/>
    </row>
    <row r="503" ht="15.75" customHeight="1">
      <c r="A503" s="1168"/>
      <c r="E503" s="1169"/>
      <c r="L503" s="1058"/>
      <c r="W503" s="1170"/>
    </row>
    <row r="504" ht="15.75" customHeight="1">
      <c r="A504" s="1168"/>
      <c r="E504" s="1169"/>
      <c r="L504" s="1058"/>
      <c r="W504" s="1170"/>
    </row>
    <row r="505" ht="15.75" customHeight="1">
      <c r="A505" s="1168"/>
      <c r="E505" s="1169"/>
      <c r="L505" s="1058"/>
      <c r="W505" s="1170"/>
    </row>
    <row r="506" ht="15.75" customHeight="1">
      <c r="A506" s="1168"/>
      <c r="E506" s="1169"/>
      <c r="L506" s="1058"/>
      <c r="W506" s="1170"/>
    </row>
    <row r="507" ht="15.75" customHeight="1">
      <c r="A507" s="1168"/>
      <c r="E507" s="1169"/>
      <c r="L507" s="1058"/>
      <c r="W507" s="1170"/>
    </row>
    <row r="508" ht="15.75" customHeight="1">
      <c r="A508" s="1168"/>
      <c r="E508" s="1169"/>
      <c r="L508" s="1058"/>
      <c r="W508" s="1170"/>
    </row>
    <row r="509" ht="15.75" customHeight="1">
      <c r="A509" s="1168"/>
      <c r="E509" s="1169"/>
      <c r="L509" s="1058"/>
      <c r="W509" s="1170"/>
    </row>
    <row r="510" ht="15.75" customHeight="1">
      <c r="A510" s="1168"/>
      <c r="E510" s="1169"/>
      <c r="L510" s="1058"/>
      <c r="W510" s="1170"/>
    </row>
    <row r="511" ht="15.75" customHeight="1">
      <c r="A511" s="1168"/>
      <c r="E511" s="1169"/>
      <c r="L511" s="1058"/>
      <c r="W511" s="1170"/>
    </row>
    <row r="512" ht="15.75" customHeight="1">
      <c r="A512" s="1168"/>
      <c r="E512" s="1169"/>
      <c r="L512" s="1058"/>
      <c r="W512" s="1170"/>
    </row>
    <row r="513" ht="15.75" customHeight="1">
      <c r="A513" s="1168"/>
      <c r="E513" s="1169"/>
      <c r="L513" s="1058"/>
      <c r="W513" s="1170"/>
    </row>
    <row r="514" ht="15.75" customHeight="1">
      <c r="A514" s="1168"/>
      <c r="E514" s="1169"/>
      <c r="L514" s="1058"/>
      <c r="W514" s="1170"/>
    </row>
    <row r="515" ht="15.75" customHeight="1">
      <c r="A515" s="1168"/>
      <c r="E515" s="1169"/>
      <c r="L515" s="1058"/>
      <c r="W515" s="1170"/>
    </row>
    <row r="516" ht="15.75" customHeight="1">
      <c r="A516" s="1168"/>
      <c r="E516" s="1169"/>
      <c r="L516" s="1058"/>
      <c r="W516" s="1170"/>
    </row>
    <row r="517" ht="15.75" customHeight="1">
      <c r="A517" s="1168"/>
      <c r="E517" s="1169"/>
      <c r="L517" s="1058"/>
      <c r="W517" s="1170"/>
    </row>
    <row r="518" ht="15.75" customHeight="1">
      <c r="A518" s="1168"/>
      <c r="E518" s="1169"/>
      <c r="L518" s="1058"/>
      <c r="W518" s="1170"/>
    </row>
    <row r="519" ht="15.75" customHeight="1">
      <c r="A519" s="1168"/>
      <c r="E519" s="1169"/>
      <c r="L519" s="1058"/>
      <c r="W519" s="1170"/>
    </row>
    <row r="520" ht="15.75" customHeight="1">
      <c r="A520" s="1168"/>
      <c r="E520" s="1169"/>
      <c r="L520" s="1058"/>
      <c r="W520" s="1170"/>
    </row>
    <row r="521" ht="15.75" customHeight="1">
      <c r="A521" s="1168"/>
      <c r="E521" s="1169"/>
      <c r="L521" s="1058"/>
      <c r="W521" s="1170"/>
    </row>
    <row r="522" ht="15.75" customHeight="1">
      <c r="A522" s="1168"/>
      <c r="E522" s="1169"/>
      <c r="L522" s="1058"/>
      <c r="W522" s="1170"/>
    </row>
    <row r="523" ht="15.75" customHeight="1">
      <c r="A523" s="1168"/>
      <c r="E523" s="1169"/>
      <c r="L523" s="1058"/>
      <c r="W523" s="1170"/>
    </row>
    <row r="524" ht="15.75" customHeight="1">
      <c r="A524" s="1168"/>
      <c r="E524" s="1169"/>
      <c r="L524" s="1058"/>
      <c r="W524" s="1170"/>
    </row>
    <row r="525" ht="15.75" customHeight="1">
      <c r="A525" s="1168"/>
      <c r="E525" s="1169"/>
      <c r="L525" s="1058"/>
      <c r="W525" s="1170"/>
    </row>
    <row r="526" ht="15.75" customHeight="1">
      <c r="A526" s="1168"/>
      <c r="E526" s="1169"/>
      <c r="L526" s="1058"/>
      <c r="W526" s="1170"/>
    </row>
    <row r="527" ht="15.75" customHeight="1">
      <c r="A527" s="1168"/>
      <c r="E527" s="1169"/>
      <c r="L527" s="1058"/>
      <c r="W527" s="1170"/>
    </row>
    <row r="528" ht="15.75" customHeight="1">
      <c r="A528" s="1168"/>
      <c r="E528" s="1169"/>
      <c r="L528" s="1058"/>
      <c r="W528" s="1170"/>
    </row>
    <row r="529" ht="15.75" customHeight="1">
      <c r="A529" s="1168"/>
      <c r="E529" s="1169"/>
      <c r="L529" s="1058"/>
      <c r="W529" s="1170"/>
    </row>
    <row r="530" ht="15.75" customHeight="1">
      <c r="A530" s="1168"/>
      <c r="E530" s="1169"/>
      <c r="L530" s="1058"/>
      <c r="W530" s="1170"/>
    </row>
    <row r="531" ht="15.75" customHeight="1">
      <c r="A531" s="1168"/>
      <c r="E531" s="1169"/>
      <c r="L531" s="1058"/>
      <c r="W531" s="1170"/>
    </row>
    <row r="532" ht="15.75" customHeight="1">
      <c r="A532" s="1168"/>
      <c r="E532" s="1169"/>
      <c r="L532" s="1058"/>
      <c r="W532" s="1170"/>
    </row>
    <row r="533" ht="15.75" customHeight="1">
      <c r="A533" s="1168"/>
      <c r="E533" s="1169"/>
      <c r="L533" s="1058"/>
      <c r="W533" s="1170"/>
    </row>
    <row r="534" ht="15.75" customHeight="1">
      <c r="A534" s="1168"/>
      <c r="E534" s="1169"/>
      <c r="L534" s="1058"/>
      <c r="W534" s="1170"/>
    </row>
    <row r="535" ht="15.75" customHeight="1">
      <c r="A535" s="1168"/>
      <c r="E535" s="1169"/>
      <c r="L535" s="1058"/>
      <c r="W535" s="1170"/>
    </row>
    <row r="536" ht="15.75" customHeight="1">
      <c r="A536" s="1168"/>
      <c r="E536" s="1169"/>
      <c r="L536" s="1058"/>
      <c r="W536" s="1170"/>
    </row>
    <row r="537" ht="15.75" customHeight="1">
      <c r="A537" s="1168"/>
      <c r="E537" s="1169"/>
      <c r="L537" s="1058"/>
      <c r="W537" s="1170"/>
    </row>
    <row r="538" ht="15.75" customHeight="1">
      <c r="A538" s="1168"/>
      <c r="E538" s="1169"/>
      <c r="L538" s="1058"/>
      <c r="W538" s="1170"/>
    </row>
    <row r="539" ht="15.75" customHeight="1">
      <c r="A539" s="1168"/>
      <c r="E539" s="1169"/>
      <c r="L539" s="1058"/>
      <c r="W539" s="1170"/>
    </row>
    <row r="540" ht="15.75" customHeight="1">
      <c r="A540" s="1168"/>
      <c r="E540" s="1169"/>
      <c r="L540" s="1058"/>
      <c r="W540" s="1170"/>
    </row>
    <row r="541" ht="15.75" customHeight="1">
      <c r="A541" s="1168"/>
      <c r="E541" s="1169"/>
      <c r="L541" s="1058"/>
      <c r="W541" s="1170"/>
    </row>
    <row r="542" ht="15.75" customHeight="1">
      <c r="A542" s="1168"/>
      <c r="E542" s="1169"/>
      <c r="L542" s="1058"/>
      <c r="W542" s="1170"/>
    </row>
    <row r="543" ht="15.75" customHeight="1">
      <c r="A543" s="1168"/>
      <c r="E543" s="1169"/>
      <c r="L543" s="1058"/>
      <c r="W543" s="1170"/>
    </row>
    <row r="544" ht="15.75" customHeight="1">
      <c r="A544" s="1168"/>
      <c r="E544" s="1169"/>
      <c r="L544" s="1058"/>
      <c r="W544" s="1170"/>
    </row>
    <row r="545" ht="15.75" customHeight="1">
      <c r="A545" s="1168"/>
      <c r="E545" s="1169"/>
      <c r="L545" s="1058"/>
      <c r="W545" s="1170"/>
    </row>
    <row r="546" ht="15.75" customHeight="1">
      <c r="A546" s="1168"/>
      <c r="E546" s="1169"/>
      <c r="L546" s="1058"/>
      <c r="W546" s="1170"/>
    </row>
    <row r="547" ht="15.75" customHeight="1">
      <c r="A547" s="1168"/>
      <c r="E547" s="1169"/>
      <c r="L547" s="1058"/>
      <c r="W547" s="1170"/>
    </row>
    <row r="548" ht="15.75" customHeight="1">
      <c r="A548" s="1168"/>
      <c r="E548" s="1169"/>
      <c r="L548" s="1058"/>
      <c r="W548" s="1170"/>
    </row>
    <row r="549" ht="15.75" customHeight="1">
      <c r="A549" s="1168"/>
      <c r="E549" s="1169"/>
      <c r="L549" s="1058"/>
      <c r="W549" s="1170"/>
    </row>
    <row r="550" ht="15.75" customHeight="1">
      <c r="A550" s="1168"/>
      <c r="E550" s="1169"/>
      <c r="L550" s="1058"/>
      <c r="W550" s="1170"/>
    </row>
    <row r="551" ht="15.75" customHeight="1">
      <c r="A551" s="1168"/>
      <c r="E551" s="1169"/>
      <c r="L551" s="1058"/>
      <c r="W551" s="1170"/>
    </row>
    <row r="552" ht="15.75" customHeight="1">
      <c r="A552" s="1168"/>
      <c r="E552" s="1169"/>
      <c r="L552" s="1058"/>
      <c r="W552" s="1170"/>
    </row>
    <row r="553" ht="15.75" customHeight="1">
      <c r="A553" s="1168"/>
      <c r="E553" s="1169"/>
      <c r="L553" s="1058"/>
      <c r="W553" s="1170"/>
    </row>
    <row r="554" ht="15.75" customHeight="1">
      <c r="A554" s="1168"/>
      <c r="E554" s="1169"/>
      <c r="L554" s="1058"/>
      <c r="W554" s="1170"/>
    </row>
    <row r="555" ht="15.75" customHeight="1">
      <c r="A555" s="1168"/>
      <c r="E555" s="1169"/>
      <c r="L555" s="1058"/>
      <c r="W555" s="1170"/>
    </row>
    <row r="556" ht="15.75" customHeight="1">
      <c r="A556" s="1168"/>
      <c r="E556" s="1169"/>
      <c r="L556" s="1058"/>
      <c r="W556" s="1170"/>
    </row>
    <row r="557" ht="15.75" customHeight="1">
      <c r="A557" s="1168"/>
      <c r="E557" s="1169"/>
      <c r="L557" s="1058"/>
      <c r="W557" s="1170"/>
    </row>
    <row r="558" ht="15.75" customHeight="1">
      <c r="A558" s="1168"/>
      <c r="E558" s="1169"/>
      <c r="L558" s="1058"/>
      <c r="W558" s="1170"/>
    </row>
    <row r="559" ht="15.75" customHeight="1">
      <c r="A559" s="1168"/>
      <c r="E559" s="1169"/>
      <c r="L559" s="1058"/>
      <c r="W559" s="1170"/>
    </row>
    <row r="560" ht="15.75" customHeight="1">
      <c r="A560" s="1168"/>
      <c r="E560" s="1169"/>
      <c r="L560" s="1058"/>
      <c r="W560" s="1170"/>
    </row>
    <row r="561" ht="15.75" customHeight="1">
      <c r="A561" s="1168"/>
      <c r="E561" s="1169"/>
      <c r="L561" s="1058"/>
      <c r="W561" s="1170"/>
    </row>
    <row r="562" ht="15.75" customHeight="1">
      <c r="A562" s="1168"/>
      <c r="E562" s="1169"/>
      <c r="L562" s="1058"/>
      <c r="W562" s="1170"/>
    </row>
    <row r="563" ht="15.75" customHeight="1">
      <c r="A563" s="1168"/>
      <c r="E563" s="1169"/>
      <c r="L563" s="1058"/>
      <c r="W563" s="1170"/>
    </row>
    <row r="564" ht="15.75" customHeight="1">
      <c r="A564" s="1168"/>
      <c r="E564" s="1169"/>
      <c r="L564" s="1058"/>
      <c r="W564" s="1170"/>
    </row>
    <row r="565" ht="15.75" customHeight="1">
      <c r="A565" s="1168"/>
      <c r="E565" s="1169"/>
      <c r="L565" s="1058"/>
      <c r="W565" s="1170"/>
    </row>
    <row r="566" ht="15.75" customHeight="1">
      <c r="A566" s="1168"/>
      <c r="E566" s="1169"/>
      <c r="L566" s="1058"/>
      <c r="W566" s="1170"/>
    </row>
    <row r="567" ht="15.75" customHeight="1">
      <c r="A567" s="1168"/>
      <c r="E567" s="1169"/>
      <c r="L567" s="1058"/>
      <c r="W567" s="1170"/>
    </row>
    <row r="568" ht="15.75" customHeight="1">
      <c r="A568" s="1168"/>
      <c r="E568" s="1169"/>
      <c r="L568" s="1058"/>
      <c r="W568" s="1170"/>
    </row>
    <row r="569" ht="15.75" customHeight="1">
      <c r="A569" s="1168"/>
      <c r="E569" s="1169"/>
      <c r="L569" s="1058"/>
      <c r="W569" s="1170"/>
    </row>
    <row r="570" ht="15.75" customHeight="1">
      <c r="A570" s="1168"/>
      <c r="E570" s="1169"/>
      <c r="L570" s="1058"/>
      <c r="W570" s="1170"/>
    </row>
    <row r="571" ht="15.75" customHeight="1">
      <c r="A571" s="1168"/>
      <c r="E571" s="1169"/>
      <c r="L571" s="1058"/>
      <c r="W571" s="1170"/>
    </row>
    <row r="572" ht="15.75" customHeight="1">
      <c r="A572" s="1168"/>
      <c r="E572" s="1169"/>
      <c r="L572" s="1058"/>
      <c r="W572" s="1170"/>
    </row>
    <row r="573" ht="15.75" customHeight="1">
      <c r="A573" s="1168"/>
      <c r="E573" s="1169"/>
      <c r="L573" s="1058"/>
      <c r="W573" s="1170"/>
    </row>
    <row r="574" ht="15.75" customHeight="1">
      <c r="A574" s="1168"/>
      <c r="E574" s="1169"/>
      <c r="L574" s="1058"/>
      <c r="W574" s="1170"/>
    </row>
    <row r="575" ht="15.75" customHeight="1">
      <c r="A575" s="1168"/>
      <c r="E575" s="1169"/>
      <c r="L575" s="1058"/>
      <c r="W575" s="1170"/>
    </row>
    <row r="576" ht="15.75" customHeight="1">
      <c r="A576" s="1168"/>
      <c r="E576" s="1169"/>
      <c r="L576" s="1058"/>
      <c r="W576" s="1170"/>
    </row>
    <row r="577" ht="15.75" customHeight="1">
      <c r="A577" s="1168"/>
      <c r="E577" s="1169"/>
      <c r="L577" s="1058"/>
      <c r="W577" s="1170"/>
    </row>
    <row r="578" ht="15.75" customHeight="1">
      <c r="A578" s="1168"/>
      <c r="E578" s="1169"/>
      <c r="L578" s="1058"/>
      <c r="W578" s="1170"/>
    </row>
    <row r="579" ht="15.75" customHeight="1">
      <c r="A579" s="1168"/>
      <c r="E579" s="1169"/>
      <c r="L579" s="1058"/>
      <c r="W579" s="1170"/>
    </row>
    <row r="580" ht="15.75" customHeight="1">
      <c r="A580" s="1168"/>
      <c r="E580" s="1169"/>
      <c r="L580" s="1058"/>
      <c r="W580" s="1170"/>
    </row>
    <row r="581" ht="15.75" customHeight="1">
      <c r="A581" s="1168"/>
      <c r="E581" s="1169"/>
      <c r="L581" s="1058"/>
      <c r="W581" s="1170"/>
    </row>
    <row r="582" ht="15.75" customHeight="1">
      <c r="A582" s="1168"/>
      <c r="E582" s="1169"/>
      <c r="L582" s="1058"/>
      <c r="W582" s="1170"/>
    </row>
    <row r="583" ht="15.75" customHeight="1">
      <c r="A583" s="1168"/>
      <c r="E583" s="1169"/>
      <c r="L583" s="1058"/>
      <c r="W583" s="1170"/>
    </row>
    <row r="584" ht="15.75" customHeight="1">
      <c r="A584" s="1168"/>
      <c r="E584" s="1169"/>
      <c r="L584" s="1058"/>
      <c r="W584" s="1170"/>
    </row>
    <row r="585" ht="15.75" customHeight="1">
      <c r="A585" s="1168"/>
      <c r="E585" s="1169"/>
      <c r="L585" s="1058"/>
      <c r="W585" s="1170"/>
    </row>
    <row r="586" ht="15.75" customHeight="1">
      <c r="A586" s="1168"/>
      <c r="E586" s="1169"/>
      <c r="L586" s="1058"/>
      <c r="W586" s="1170"/>
    </row>
    <row r="587" ht="15.75" customHeight="1">
      <c r="A587" s="1168"/>
      <c r="E587" s="1169"/>
      <c r="L587" s="1058"/>
      <c r="W587" s="1170"/>
    </row>
    <row r="588" ht="15.75" customHeight="1">
      <c r="A588" s="1168"/>
      <c r="E588" s="1169"/>
      <c r="L588" s="1058"/>
      <c r="W588" s="1170"/>
    </row>
    <row r="589" ht="15.75" customHeight="1">
      <c r="A589" s="1168"/>
      <c r="E589" s="1169"/>
      <c r="L589" s="1058"/>
      <c r="W589" s="1170"/>
    </row>
    <row r="590" ht="15.75" customHeight="1">
      <c r="A590" s="1168"/>
      <c r="E590" s="1169"/>
      <c r="L590" s="1058"/>
      <c r="W590" s="1170"/>
    </row>
    <row r="591" ht="15.75" customHeight="1">
      <c r="A591" s="1168"/>
      <c r="E591" s="1169"/>
      <c r="L591" s="1058"/>
      <c r="W591" s="1170"/>
    </row>
    <row r="592" ht="15.75" customHeight="1">
      <c r="A592" s="1168"/>
      <c r="E592" s="1169"/>
      <c r="L592" s="1058"/>
      <c r="W592" s="1170"/>
    </row>
    <row r="593" ht="15.75" customHeight="1">
      <c r="A593" s="1168"/>
      <c r="E593" s="1169"/>
      <c r="L593" s="1058"/>
      <c r="W593" s="1170"/>
    </row>
    <row r="594" ht="15.75" customHeight="1">
      <c r="A594" s="1168"/>
      <c r="E594" s="1169"/>
      <c r="L594" s="1058"/>
      <c r="W594" s="1170"/>
    </row>
    <row r="595" ht="15.75" customHeight="1">
      <c r="A595" s="1168"/>
      <c r="E595" s="1169"/>
      <c r="L595" s="1058"/>
      <c r="W595" s="1170"/>
    </row>
    <row r="596" ht="15.75" customHeight="1">
      <c r="A596" s="1168"/>
      <c r="E596" s="1169"/>
      <c r="L596" s="1058"/>
      <c r="W596" s="1170"/>
    </row>
    <row r="597" ht="15.75" customHeight="1">
      <c r="A597" s="1168"/>
      <c r="E597" s="1169"/>
      <c r="L597" s="1058"/>
      <c r="W597" s="1170"/>
    </row>
    <row r="598" ht="15.75" customHeight="1">
      <c r="A598" s="1168"/>
      <c r="E598" s="1169"/>
      <c r="L598" s="1058"/>
      <c r="W598" s="1170"/>
    </row>
    <row r="599" ht="15.75" customHeight="1">
      <c r="A599" s="1168"/>
      <c r="E599" s="1169"/>
      <c r="L599" s="1058"/>
      <c r="W599" s="1170"/>
    </row>
    <row r="600" ht="15.75" customHeight="1">
      <c r="A600" s="1168"/>
      <c r="E600" s="1169"/>
      <c r="L600" s="1058"/>
      <c r="W600" s="1170"/>
    </row>
    <row r="601" ht="15.75" customHeight="1">
      <c r="A601" s="1168"/>
      <c r="E601" s="1169"/>
      <c r="L601" s="1058"/>
      <c r="W601" s="1170"/>
    </row>
    <row r="602" ht="15.75" customHeight="1">
      <c r="A602" s="1168"/>
      <c r="E602" s="1169"/>
      <c r="L602" s="1058"/>
      <c r="W602" s="1170"/>
    </row>
    <row r="603" ht="15.75" customHeight="1">
      <c r="A603" s="1168"/>
      <c r="E603" s="1169"/>
      <c r="L603" s="1058"/>
      <c r="W603" s="1170"/>
    </row>
    <row r="604" ht="15.75" customHeight="1">
      <c r="A604" s="1168"/>
      <c r="E604" s="1169"/>
      <c r="L604" s="1058"/>
      <c r="W604" s="1170"/>
    </row>
    <row r="605" ht="15.75" customHeight="1">
      <c r="A605" s="1168"/>
      <c r="E605" s="1169"/>
      <c r="L605" s="1058"/>
      <c r="W605" s="1170"/>
    </row>
    <row r="606" ht="15.75" customHeight="1">
      <c r="A606" s="1168"/>
      <c r="E606" s="1169"/>
      <c r="L606" s="1058"/>
      <c r="W606" s="1170"/>
    </row>
    <row r="607" ht="15.75" customHeight="1">
      <c r="A607" s="1168"/>
      <c r="E607" s="1169"/>
      <c r="L607" s="1058"/>
      <c r="W607" s="1170"/>
    </row>
    <row r="608" ht="15.75" customHeight="1">
      <c r="A608" s="1168"/>
      <c r="E608" s="1169"/>
      <c r="L608" s="1058"/>
      <c r="W608" s="1170"/>
    </row>
    <row r="609" ht="15.75" customHeight="1">
      <c r="A609" s="1168"/>
      <c r="E609" s="1169"/>
      <c r="L609" s="1058"/>
      <c r="W609" s="1170"/>
    </row>
    <row r="610" ht="15.75" customHeight="1">
      <c r="A610" s="1168"/>
      <c r="E610" s="1169"/>
      <c r="L610" s="1058"/>
      <c r="W610" s="1170"/>
    </row>
    <row r="611" ht="15.75" customHeight="1">
      <c r="A611" s="1168"/>
      <c r="E611" s="1169"/>
      <c r="L611" s="1058"/>
      <c r="W611" s="1170"/>
    </row>
    <row r="612" ht="15.75" customHeight="1">
      <c r="A612" s="1168"/>
      <c r="E612" s="1169"/>
      <c r="L612" s="1058"/>
      <c r="W612" s="1170"/>
    </row>
    <row r="613" ht="15.75" customHeight="1">
      <c r="A613" s="1168"/>
      <c r="E613" s="1169"/>
      <c r="L613" s="1058"/>
      <c r="W613" s="1170"/>
    </row>
    <row r="614" ht="15.75" customHeight="1">
      <c r="A614" s="1168"/>
      <c r="E614" s="1169"/>
      <c r="L614" s="1058"/>
      <c r="W614" s="1170"/>
    </row>
    <row r="615" ht="15.75" customHeight="1">
      <c r="A615" s="1168"/>
      <c r="E615" s="1169"/>
      <c r="L615" s="1058"/>
      <c r="W615" s="1170"/>
    </row>
    <row r="616" ht="15.75" customHeight="1">
      <c r="A616" s="1168"/>
      <c r="E616" s="1169"/>
      <c r="L616" s="1058"/>
      <c r="W616" s="1170"/>
    </row>
    <row r="617" ht="15.75" customHeight="1">
      <c r="A617" s="1168"/>
      <c r="E617" s="1169"/>
      <c r="L617" s="1058"/>
      <c r="W617" s="1170"/>
    </row>
    <row r="618" ht="15.75" customHeight="1">
      <c r="A618" s="1168"/>
      <c r="E618" s="1169"/>
      <c r="L618" s="1058"/>
      <c r="W618" s="1170"/>
    </row>
    <row r="619" ht="15.75" customHeight="1">
      <c r="A619" s="1168"/>
      <c r="E619" s="1169"/>
      <c r="L619" s="1058"/>
      <c r="W619" s="1170"/>
    </row>
    <row r="620" ht="15.75" customHeight="1">
      <c r="A620" s="1168"/>
      <c r="E620" s="1169"/>
      <c r="L620" s="1058"/>
      <c r="W620" s="1170"/>
    </row>
    <row r="621" ht="15.75" customHeight="1">
      <c r="A621" s="1168"/>
      <c r="E621" s="1169"/>
      <c r="L621" s="1058"/>
      <c r="W621" s="1170"/>
    </row>
    <row r="622" ht="15.75" customHeight="1">
      <c r="A622" s="1168"/>
      <c r="E622" s="1169"/>
      <c r="L622" s="1058"/>
      <c r="W622" s="1170"/>
    </row>
    <row r="623" ht="15.75" customHeight="1">
      <c r="A623" s="1168"/>
      <c r="E623" s="1169"/>
      <c r="L623" s="1058"/>
      <c r="W623" s="1170"/>
    </row>
    <row r="624" ht="15.75" customHeight="1">
      <c r="A624" s="1168"/>
      <c r="E624" s="1169"/>
      <c r="L624" s="1058"/>
      <c r="W624" s="1170"/>
    </row>
    <row r="625" ht="15.75" customHeight="1">
      <c r="A625" s="1168"/>
      <c r="E625" s="1169"/>
      <c r="L625" s="1058"/>
      <c r="W625" s="1170"/>
    </row>
    <row r="626" ht="15.75" customHeight="1">
      <c r="A626" s="1168"/>
      <c r="E626" s="1169"/>
      <c r="L626" s="1058"/>
      <c r="W626" s="1170"/>
    </row>
    <row r="627" ht="15.75" customHeight="1">
      <c r="A627" s="1168"/>
      <c r="E627" s="1169"/>
      <c r="L627" s="1058"/>
      <c r="W627" s="1170"/>
    </row>
    <row r="628" ht="15.75" customHeight="1">
      <c r="A628" s="1168"/>
      <c r="E628" s="1169"/>
      <c r="L628" s="1058"/>
      <c r="W628" s="1170"/>
    </row>
    <row r="629" ht="15.75" customHeight="1">
      <c r="A629" s="1168"/>
      <c r="E629" s="1169"/>
      <c r="L629" s="1058"/>
      <c r="W629" s="1170"/>
    </row>
    <row r="630" ht="15.75" customHeight="1">
      <c r="A630" s="1168"/>
      <c r="E630" s="1169"/>
      <c r="L630" s="1058"/>
      <c r="W630" s="1170"/>
    </row>
    <row r="631" ht="15.75" customHeight="1">
      <c r="A631" s="1168"/>
      <c r="E631" s="1169"/>
      <c r="L631" s="1058"/>
      <c r="W631" s="1170"/>
    </row>
    <row r="632" ht="15.75" customHeight="1">
      <c r="A632" s="1168"/>
      <c r="E632" s="1169"/>
      <c r="L632" s="1058"/>
      <c r="W632" s="1170"/>
    </row>
    <row r="633" ht="15.75" customHeight="1">
      <c r="A633" s="1168"/>
      <c r="E633" s="1169"/>
      <c r="L633" s="1058"/>
      <c r="W633" s="1170"/>
    </row>
    <row r="634" ht="15.75" customHeight="1">
      <c r="A634" s="1168"/>
      <c r="E634" s="1169"/>
      <c r="L634" s="1058"/>
      <c r="W634" s="1170"/>
    </row>
    <row r="635" ht="15.75" customHeight="1">
      <c r="A635" s="1168"/>
      <c r="E635" s="1169"/>
      <c r="L635" s="1058"/>
      <c r="W635" s="1170"/>
    </row>
    <row r="636" ht="15.75" customHeight="1">
      <c r="A636" s="1168"/>
      <c r="E636" s="1169"/>
      <c r="L636" s="1058"/>
      <c r="W636" s="1170"/>
    </row>
    <row r="637" ht="15.75" customHeight="1">
      <c r="A637" s="1168"/>
      <c r="E637" s="1169"/>
      <c r="L637" s="1058"/>
      <c r="W637" s="1170"/>
    </row>
    <row r="638" ht="15.75" customHeight="1">
      <c r="A638" s="1168"/>
      <c r="E638" s="1169"/>
      <c r="L638" s="1058"/>
      <c r="W638" s="1170"/>
    </row>
    <row r="639" ht="15.75" customHeight="1">
      <c r="A639" s="1168"/>
      <c r="E639" s="1169"/>
      <c r="L639" s="1058"/>
      <c r="W639" s="1170"/>
    </row>
    <row r="640" ht="15.75" customHeight="1">
      <c r="A640" s="1168"/>
      <c r="E640" s="1169"/>
      <c r="L640" s="1058"/>
      <c r="W640" s="1170"/>
    </row>
    <row r="641" ht="15.75" customHeight="1">
      <c r="A641" s="1168"/>
      <c r="E641" s="1169"/>
      <c r="L641" s="1058"/>
      <c r="W641" s="1170"/>
    </row>
    <row r="642" ht="15.75" customHeight="1">
      <c r="A642" s="1168"/>
      <c r="E642" s="1169"/>
      <c r="L642" s="1058"/>
      <c r="W642" s="1170"/>
    </row>
    <row r="643" ht="15.75" customHeight="1">
      <c r="A643" s="1168"/>
      <c r="E643" s="1169"/>
      <c r="L643" s="1058"/>
      <c r="W643" s="1170"/>
    </row>
    <row r="644" ht="15.75" customHeight="1">
      <c r="A644" s="1168"/>
      <c r="E644" s="1169"/>
      <c r="L644" s="1058"/>
      <c r="W644" s="1170"/>
    </row>
    <row r="645" ht="15.75" customHeight="1">
      <c r="A645" s="1168"/>
      <c r="E645" s="1169"/>
      <c r="L645" s="1058"/>
      <c r="W645" s="1170"/>
    </row>
    <row r="646" ht="15.75" customHeight="1">
      <c r="A646" s="1168"/>
      <c r="E646" s="1169"/>
      <c r="L646" s="1058"/>
      <c r="W646" s="1170"/>
    </row>
    <row r="647" ht="15.75" customHeight="1">
      <c r="A647" s="1168"/>
      <c r="E647" s="1169"/>
      <c r="L647" s="1058"/>
      <c r="W647" s="1170"/>
    </row>
    <row r="648" ht="15.75" customHeight="1">
      <c r="A648" s="1168"/>
      <c r="E648" s="1169"/>
      <c r="L648" s="1058"/>
      <c r="W648" s="1170"/>
    </row>
    <row r="649" ht="15.75" customHeight="1">
      <c r="A649" s="1168"/>
      <c r="E649" s="1169"/>
      <c r="L649" s="1058"/>
      <c r="W649" s="1170"/>
    </row>
    <row r="650" ht="15.75" customHeight="1">
      <c r="A650" s="1168"/>
      <c r="E650" s="1169"/>
      <c r="L650" s="1058"/>
      <c r="W650" s="1170"/>
    </row>
    <row r="651" ht="15.75" customHeight="1">
      <c r="A651" s="1168"/>
      <c r="E651" s="1169"/>
      <c r="L651" s="1058"/>
      <c r="W651" s="1170"/>
    </row>
    <row r="652" ht="15.75" customHeight="1">
      <c r="A652" s="1168"/>
      <c r="E652" s="1169"/>
      <c r="L652" s="1058"/>
      <c r="W652" s="1170"/>
    </row>
    <row r="653" ht="15.75" customHeight="1">
      <c r="A653" s="1168"/>
      <c r="E653" s="1169"/>
      <c r="L653" s="1058"/>
      <c r="W653" s="1170"/>
    </row>
    <row r="654" ht="15.75" customHeight="1">
      <c r="A654" s="1168"/>
      <c r="E654" s="1169"/>
      <c r="L654" s="1058"/>
      <c r="W654" s="1170"/>
    </row>
    <row r="655" ht="15.75" customHeight="1">
      <c r="A655" s="1168"/>
      <c r="E655" s="1169"/>
      <c r="L655" s="1058"/>
      <c r="W655" s="1170"/>
    </row>
    <row r="656" ht="15.75" customHeight="1">
      <c r="A656" s="1168"/>
      <c r="E656" s="1169"/>
      <c r="L656" s="1058"/>
      <c r="W656" s="1170"/>
    </row>
    <row r="657" ht="15.75" customHeight="1">
      <c r="A657" s="1168"/>
      <c r="E657" s="1169"/>
      <c r="L657" s="1058"/>
      <c r="W657" s="1170"/>
    </row>
    <row r="658" ht="15.75" customHeight="1">
      <c r="A658" s="1168"/>
      <c r="E658" s="1169"/>
      <c r="L658" s="1058"/>
      <c r="W658" s="1170"/>
    </row>
    <row r="659" ht="15.75" customHeight="1">
      <c r="A659" s="1168"/>
      <c r="E659" s="1169"/>
      <c r="L659" s="1058"/>
      <c r="W659" s="1170"/>
    </row>
    <row r="660" ht="15.75" customHeight="1">
      <c r="A660" s="1168"/>
      <c r="E660" s="1169"/>
      <c r="L660" s="1058"/>
      <c r="W660" s="1170"/>
    </row>
    <row r="661" ht="15.75" customHeight="1">
      <c r="A661" s="1168"/>
      <c r="E661" s="1169"/>
      <c r="L661" s="1058"/>
      <c r="W661" s="1170"/>
    </row>
    <row r="662" ht="15.75" customHeight="1">
      <c r="A662" s="1168"/>
      <c r="E662" s="1169"/>
      <c r="L662" s="1058"/>
      <c r="W662" s="1170"/>
    </row>
    <row r="663" ht="15.75" customHeight="1">
      <c r="A663" s="1168"/>
      <c r="E663" s="1169"/>
      <c r="L663" s="1058"/>
      <c r="W663" s="1170"/>
    </row>
    <row r="664" ht="15.75" customHeight="1">
      <c r="A664" s="1168"/>
      <c r="E664" s="1169"/>
      <c r="L664" s="1058"/>
      <c r="W664" s="1170"/>
    </row>
    <row r="665" ht="15.75" customHeight="1">
      <c r="A665" s="1168"/>
      <c r="E665" s="1169"/>
      <c r="L665" s="1058"/>
      <c r="W665" s="1170"/>
    </row>
    <row r="666" ht="15.75" customHeight="1">
      <c r="A666" s="1168"/>
      <c r="E666" s="1169"/>
      <c r="L666" s="1058"/>
      <c r="W666" s="1170"/>
    </row>
    <row r="667" ht="15.75" customHeight="1">
      <c r="A667" s="1168"/>
      <c r="E667" s="1169"/>
      <c r="L667" s="1058"/>
      <c r="W667" s="1170"/>
    </row>
    <row r="668" ht="15.75" customHeight="1">
      <c r="A668" s="1168"/>
      <c r="E668" s="1169"/>
      <c r="L668" s="1058"/>
      <c r="W668" s="1170"/>
    </row>
    <row r="669" ht="15.75" customHeight="1">
      <c r="A669" s="1168"/>
      <c r="E669" s="1169"/>
      <c r="L669" s="1058"/>
      <c r="W669" s="1170"/>
    </row>
    <row r="670" ht="15.75" customHeight="1">
      <c r="A670" s="1168"/>
      <c r="E670" s="1169"/>
      <c r="L670" s="1058"/>
      <c r="W670" s="1170"/>
    </row>
    <row r="671" ht="15.75" customHeight="1">
      <c r="A671" s="1168"/>
      <c r="E671" s="1169"/>
      <c r="L671" s="1058"/>
      <c r="W671" s="1170"/>
    </row>
    <row r="672" ht="15.75" customHeight="1">
      <c r="A672" s="1168"/>
      <c r="E672" s="1169"/>
      <c r="L672" s="1058"/>
      <c r="W672" s="1170"/>
    </row>
    <row r="673" ht="15.75" customHeight="1">
      <c r="A673" s="1168"/>
      <c r="E673" s="1169"/>
      <c r="L673" s="1058"/>
      <c r="W673" s="1170"/>
    </row>
    <row r="674" ht="15.75" customHeight="1">
      <c r="A674" s="1168"/>
      <c r="E674" s="1169"/>
      <c r="L674" s="1058"/>
      <c r="W674" s="1170"/>
    </row>
    <row r="675" ht="15.75" customHeight="1">
      <c r="A675" s="1168"/>
      <c r="E675" s="1169"/>
      <c r="L675" s="1058"/>
      <c r="W675" s="1170"/>
    </row>
    <row r="676" ht="15.75" customHeight="1">
      <c r="A676" s="1168"/>
      <c r="E676" s="1169"/>
      <c r="L676" s="1058"/>
      <c r="W676" s="1170"/>
    </row>
    <row r="677" ht="15.75" customHeight="1">
      <c r="A677" s="1168"/>
      <c r="E677" s="1169"/>
      <c r="L677" s="1058"/>
      <c r="W677" s="1170"/>
    </row>
    <row r="678" ht="15.75" customHeight="1">
      <c r="A678" s="1168"/>
      <c r="E678" s="1169"/>
      <c r="L678" s="1058"/>
      <c r="W678" s="1170"/>
    </row>
    <row r="679" ht="15.75" customHeight="1">
      <c r="A679" s="1168"/>
      <c r="E679" s="1169"/>
      <c r="L679" s="1058"/>
      <c r="W679" s="1170"/>
    </row>
    <row r="680" ht="15.75" customHeight="1">
      <c r="A680" s="1168"/>
      <c r="E680" s="1169"/>
      <c r="L680" s="1058"/>
      <c r="W680" s="1170"/>
    </row>
    <row r="681" ht="15.75" customHeight="1">
      <c r="A681" s="1168"/>
      <c r="E681" s="1169"/>
      <c r="L681" s="1058"/>
      <c r="W681" s="1170"/>
    </row>
    <row r="682" ht="15.75" customHeight="1">
      <c r="A682" s="1168"/>
      <c r="E682" s="1169"/>
      <c r="L682" s="1058"/>
      <c r="W682" s="1170"/>
    </row>
    <row r="683" ht="15.75" customHeight="1">
      <c r="A683" s="1168"/>
      <c r="E683" s="1169"/>
      <c r="L683" s="1058"/>
      <c r="W683" s="1170"/>
    </row>
    <row r="684" ht="15.75" customHeight="1">
      <c r="A684" s="1168"/>
      <c r="E684" s="1169"/>
      <c r="L684" s="1058"/>
      <c r="W684" s="1170"/>
    </row>
    <row r="685" ht="15.75" customHeight="1">
      <c r="A685" s="1168"/>
      <c r="E685" s="1169"/>
      <c r="L685" s="1058"/>
      <c r="W685" s="1170"/>
    </row>
    <row r="686" ht="15.75" customHeight="1">
      <c r="A686" s="1168"/>
      <c r="E686" s="1169"/>
      <c r="L686" s="1058"/>
      <c r="W686" s="1170"/>
    </row>
    <row r="687" ht="15.75" customHeight="1">
      <c r="A687" s="1168"/>
      <c r="E687" s="1169"/>
      <c r="L687" s="1058"/>
      <c r="W687" s="1170"/>
    </row>
    <row r="688" ht="15.75" customHeight="1">
      <c r="A688" s="1168"/>
      <c r="E688" s="1169"/>
      <c r="L688" s="1058"/>
      <c r="W688" s="1170"/>
    </row>
    <row r="689" ht="15.75" customHeight="1">
      <c r="A689" s="1168"/>
      <c r="E689" s="1169"/>
      <c r="L689" s="1058"/>
      <c r="W689" s="1170"/>
    </row>
    <row r="690" ht="15.75" customHeight="1">
      <c r="A690" s="1168"/>
      <c r="E690" s="1169"/>
      <c r="L690" s="1058"/>
      <c r="W690" s="1170"/>
    </row>
    <row r="691" ht="15.75" customHeight="1">
      <c r="A691" s="1168"/>
      <c r="E691" s="1169"/>
      <c r="L691" s="1058"/>
      <c r="W691" s="1170"/>
    </row>
    <row r="692" ht="15.75" customHeight="1">
      <c r="A692" s="1168"/>
      <c r="E692" s="1169"/>
      <c r="L692" s="1058"/>
      <c r="W692" s="1170"/>
    </row>
    <row r="693" ht="15.75" customHeight="1">
      <c r="A693" s="1168"/>
      <c r="E693" s="1169"/>
      <c r="L693" s="1058"/>
      <c r="W693" s="1170"/>
    </row>
    <row r="694" ht="15.75" customHeight="1">
      <c r="A694" s="1168"/>
      <c r="E694" s="1169"/>
      <c r="L694" s="1058"/>
      <c r="W694" s="1170"/>
    </row>
    <row r="695" ht="15.75" customHeight="1">
      <c r="A695" s="1168"/>
      <c r="E695" s="1169"/>
      <c r="L695" s="1058"/>
      <c r="W695" s="1170"/>
    </row>
    <row r="696" ht="15.75" customHeight="1">
      <c r="A696" s="1168"/>
      <c r="E696" s="1169"/>
      <c r="L696" s="1058"/>
      <c r="W696" s="1170"/>
    </row>
    <row r="697" ht="15.75" customHeight="1">
      <c r="A697" s="1168"/>
      <c r="E697" s="1169"/>
      <c r="L697" s="1058"/>
      <c r="W697" s="1170"/>
    </row>
    <row r="698" ht="15.75" customHeight="1">
      <c r="A698" s="1168"/>
      <c r="E698" s="1169"/>
      <c r="L698" s="1058"/>
      <c r="W698" s="1170"/>
    </row>
    <row r="699" ht="15.75" customHeight="1">
      <c r="A699" s="1168"/>
      <c r="E699" s="1169"/>
      <c r="L699" s="1058"/>
      <c r="W699" s="1170"/>
    </row>
    <row r="700" ht="15.75" customHeight="1">
      <c r="A700" s="1168"/>
      <c r="E700" s="1169"/>
      <c r="L700" s="1058"/>
      <c r="W700" s="1170"/>
    </row>
    <row r="701" ht="15.75" customHeight="1">
      <c r="A701" s="1168"/>
      <c r="E701" s="1169"/>
      <c r="L701" s="1058"/>
      <c r="W701" s="1170"/>
    </row>
    <row r="702" ht="15.75" customHeight="1">
      <c r="A702" s="1168"/>
      <c r="E702" s="1169"/>
      <c r="L702" s="1058"/>
      <c r="W702" s="1170"/>
    </row>
    <row r="703" ht="15.75" customHeight="1">
      <c r="A703" s="1168"/>
      <c r="E703" s="1169"/>
      <c r="L703" s="1058"/>
      <c r="W703" s="1170"/>
    </row>
    <row r="704" ht="15.75" customHeight="1">
      <c r="A704" s="1168"/>
      <c r="E704" s="1169"/>
      <c r="L704" s="1058"/>
      <c r="W704" s="1170"/>
    </row>
    <row r="705" ht="15.75" customHeight="1">
      <c r="A705" s="1168"/>
      <c r="E705" s="1169"/>
      <c r="L705" s="1058"/>
      <c r="W705" s="1170"/>
    </row>
    <row r="706" ht="15.75" customHeight="1">
      <c r="A706" s="1168"/>
      <c r="E706" s="1169"/>
      <c r="L706" s="1058"/>
      <c r="W706" s="1170"/>
    </row>
    <row r="707" ht="15.75" customHeight="1">
      <c r="A707" s="1168"/>
      <c r="E707" s="1169"/>
      <c r="L707" s="1058"/>
      <c r="W707" s="1170"/>
    </row>
    <row r="708" ht="15.75" customHeight="1">
      <c r="A708" s="1168"/>
      <c r="E708" s="1169"/>
      <c r="L708" s="1058"/>
      <c r="W708" s="1170"/>
    </row>
    <row r="709" ht="15.75" customHeight="1">
      <c r="A709" s="1168"/>
      <c r="E709" s="1169"/>
      <c r="L709" s="1058"/>
      <c r="W709" s="1170"/>
    </row>
    <row r="710" ht="15.75" customHeight="1">
      <c r="A710" s="1168"/>
      <c r="E710" s="1169"/>
      <c r="L710" s="1058"/>
      <c r="W710" s="1170"/>
    </row>
    <row r="711" ht="15.75" customHeight="1">
      <c r="A711" s="1168"/>
      <c r="E711" s="1169"/>
      <c r="L711" s="1058"/>
      <c r="W711" s="1170"/>
    </row>
    <row r="712" ht="15.75" customHeight="1">
      <c r="A712" s="1168"/>
      <c r="E712" s="1169"/>
      <c r="L712" s="1058"/>
      <c r="W712" s="1170"/>
    </row>
    <row r="713" ht="15.75" customHeight="1">
      <c r="A713" s="1168"/>
      <c r="E713" s="1169"/>
      <c r="L713" s="1058"/>
      <c r="W713" s="1170"/>
    </row>
    <row r="714" ht="15.75" customHeight="1">
      <c r="A714" s="1168"/>
      <c r="E714" s="1169"/>
      <c r="L714" s="1058"/>
      <c r="W714" s="1170"/>
    </row>
    <row r="715" ht="15.75" customHeight="1">
      <c r="A715" s="1168"/>
      <c r="E715" s="1169"/>
      <c r="L715" s="1058"/>
      <c r="W715" s="1170"/>
    </row>
    <row r="716" ht="15.75" customHeight="1">
      <c r="A716" s="1168"/>
      <c r="E716" s="1169"/>
      <c r="L716" s="1058"/>
      <c r="W716" s="1170"/>
    </row>
    <row r="717" ht="15.75" customHeight="1">
      <c r="A717" s="1168"/>
      <c r="E717" s="1169"/>
      <c r="L717" s="1058"/>
      <c r="W717" s="1170"/>
    </row>
    <row r="718" ht="15.75" customHeight="1">
      <c r="A718" s="1168"/>
      <c r="E718" s="1169"/>
      <c r="L718" s="1058"/>
      <c r="W718" s="1170"/>
    </row>
    <row r="719" ht="15.75" customHeight="1">
      <c r="A719" s="1168"/>
      <c r="E719" s="1169"/>
      <c r="L719" s="1058"/>
      <c r="W719" s="1170"/>
    </row>
    <row r="720" ht="15.75" customHeight="1">
      <c r="A720" s="1168"/>
      <c r="E720" s="1169"/>
      <c r="L720" s="1058"/>
      <c r="W720" s="1170"/>
    </row>
    <row r="721" ht="15.75" customHeight="1">
      <c r="A721" s="1168"/>
      <c r="E721" s="1169"/>
      <c r="L721" s="1058"/>
      <c r="W721" s="1170"/>
    </row>
    <row r="722" ht="15.75" customHeight="1">
      <c r="A722" s="1168"/>
      <c r="E722" s="1169"/>
      <c r="L722" s="1058"/>
      <c r="W722" s="1170"/>
    </row>
    <row r="723" ht="15.75" customHeight="1">
      <c r="A723" s="1168"/>
      <c r="E723" s="1169"/>
      <c r="L723" s="1058"/>
      <c r="W723" s="1170"/>
    </row>
    <row r="724" ht="15.75" customHeight="1">
      <c r="A724" s="1168"/>
      <c r="E724" s="1169"/>
      <c r="L724" s="1058"/>
      <c r="W724" s="1170"/>
    </row>
    <row r="725" ht="15.75" customHeight="1">
      <c r="A725" s="1168"/>
      <c r="E725" s="1169"/>
      <c r="L725" s="1058"/>
      <c r="W725" s="1170"/>
    </row>
    <row r="726" ht="15.75" customHeight="1">
      <c r="A726" s="1168"/>
      <c r="E726" s="1169"/>
      <c r="L726" s="1058"/>
      <c r="W726" s="1170"/>
    </row>
    <row r="727" ht="15.75" customHeight="1">
      <c r="A727" s="1168"/>
      <c r="E727" s="1169"/>
      <c r="L727" s="1058"/>
      <c r="W727" s="1170"/>
    </row>
    <row r="728" ht="15.75" customHeight="1">
      <c r="A728" s="1168"/>
      <c r="E728" s="1169"/>
      <c r="L728" s="1058"/>
      <c r="W728" s="1170"/>
    </row>
    <row r="729" ht="15.75" customHeight="1">
      <c r="A729" s="1168"/>
      <c r="E729" s="1169"/>
      <c r="L729" s="1058"/>
      <c r="W729" s="1170"/>
    </row>
    <row r="730" ht="15.75" customHeight="1">
      <c r="A730" s="1168"/>
      <c r="E730" s="1169"/>
      <c r="L730" s="1058"/>
      <c r="W730" s="1170"/>
    </row>
    <row r="731" ht="15.75" customHeight="1">
      <c r="A731" s="1168"/>
      <c r="E731" s="1169"/>
      <c r="L731" s="1058"/>
      <c r="W731" s="1170"/>
    </row>
    <row r="732" ht="15.75" customHeight="1">
      <c r="A732" s="1168"/>
      <c r="E732" s="1169"/>
      <c r="L732" s="1058"/>
      <c r="W732" s="1170"/>
    </row>
    <row r="733" ht="15.75" customHeight="1">
      <c r="A733" s="1168"/>
      <c r="E733" s="1169"/>
      <c r="L733" s="1058"/>
      <c r="W733" s="1170"/>
    </row>
    <row r="734" ht="15.75" customHeight="1">
      <c r="A734" s="1168"/>
      <c r="E734" s="1169"/>
      <c r="L734" s="1058"/>
      <c r="W734" s="1170"/>
    </row>
    <row r="735" ht="15.75" customHeight="1">
      <c r="A735" s="1168"/>
      <c r="E735" s="1169"/>
      <c r="L735" s="1058"/>
      <c r="W735" s="1170"/>
    </row>
    <row r="736" ht="15.75" customHeight="1">
      <c r="A736" s="1168"/>
      <c r="E736" s="1169"/>
      <c r="L736" s="1058"/>
      <c r="W736" s="1170"/>
    </row>
    <row r="737" ht="15.75" customHeight="1">
      <c r="A737" s="1168"/>
      <c r="E737" s="1169"/>
      <c r="L737" s="1058"/>
      <c r="W737" s="1170"/>
    </row>
    <row r="738" ht="15.75" customHeight="1">
      <c r="A738" s="1168"/>
      <c r="E738" s="1169"/>
      <c r="L738" s="1058"/>
      <c r="W738" s="1170"/>
    </row>
    <row r="739" ht="15.75" customHeight="1">
      <c r="A739" s="1168"/>
      <c r="E739" s="1169"/>
      <c r="L739" s="1058"/>
      <c r="W739" s="1170"/>
    </row>
    <row r="740" ht="15.75" customHeight="1">
      <c r="A740" s="1168"/>
      <c r="E740" s="1169"/>
      <c r="L740" s="1058"/>
      <c r="W740" s="1170"/>
    </row>
    <row r="741" ht="15.75" customHeight="1">
      <c r="A741" s="1168"/>
      <c r="E741" s="1169"/>
      <c r="L741" s="1058"/>
      <c r="W741" s="1170"/>
    </row>
    <row r="742" ht="15.75" customHeight="1">
      <c r="A742" s="1168"/>
      <c r="E742" s="1169"/>
      <c r="L742" s="1058"/>
      <c r="W742" s="1170"/>
    </row>
    <row r="743" ht="15.75" customHeight="1">
      <c r="A743" s="1168"/>
      <c r="E743" s="1169"/>
      <c r="L743" s="1058"/>
      <c r="W743" s="1170"/>
    </row>
    <row r="744" ht="15.75" customHeight="1">
      <c r="A744" s="1168"/>
      <c r="E744" s="1169"/>
      <c r="L744" s="1058"/>
      <c r="W744" s="1170"/>
    </row>
    <row r="745" ht="15.75" customHeight="1">
      <c r="A745" s="1168"/>
      <c r="E745" s="1169"/>
      <c r="L745" s="1058"/>
      <c r="W745" s="1170"/>
    </row>
    <row r="746" ht="15.75" customHeight="1">
      <c r="A746" s="1168"/>
      <c r="E746" s="1169"/>
      <c r="L746" s="1058"/>
      <c r="W746" s="1170"/>
    </row>
    <row r="747" ht="15.75" customHeight="1">
      <c r="A747" s="1168"/>
      <c r="E747" s="1169"/>
      <c r="L747" s="1058"/>
      <c r="W747" s="1170"/>
    </row>
    <row r="748" ht="15.75" customHeight="1">
      <c r="A748" s="1168"/>
      <c r="E748" s="1169"/>
      <c r="L748" s="1058"/>
      <c r="W748" s="1170"/>
    </row>
    <row r="749" ht="15.75" customHeight="1">
      <c r="A749" s="1168"/>
      <c r="E749" s="1169"/>
      <c r="L749" s="1058"/>
      <c r="W749" s="1170"/>
    </row>
    <row r="750" ht="15.75" customHeight="1">
      <c r="A750" s="1168"/>
      <c r="E750" s="1169"/>
      <c r="L750" s="1058"/>
      <c r="W750" s="1170"/>
    </row>
    <row r="751" ht="15.75" customHeight="1">
      <c r="A751" s="1168"/>
      <c r="E751" s="1169"/>
      <c r="L751" s="1058"/>
      <c r="W751" s="1170"/>
    </row>
    <row r="752" ht="15.75" customHeight="1">
      <c r="A752" s="1168"/>
      <c r="E752" s="1169"/>
      <c r="L752" s="1058"/>
      <c r="W752" s="1170"/>
    </row>
    <row r="753" ht="15.75" customHeight="1">
      <c r="A753" s="1168"/>
      <c r="E753" s="1169"/>
      <c r="L753" s="1058"/>
      <c r="W753" s="1170"/>
    </row>
    <row r="754" ht="15.75" customHeight="1">
      <c r="A754" s="1168"/>
      <c r="E754" s="1169"/>
      <c r="L754" s="1058"/>
      <c r="W754" s="1170"/>
    </row>
    <row r="755" ht="15.75" customHeight="1">
      <c r="A755" s="1168"/>
      <c r="E755" s="1169"/>
      <c r="L755" s="1058"/>
      <c r="W755" s="1170"/>
    </row>
    <row r="756" ht="15.75" customHeight="1">
      <c r="A756" s="1168"/>
      <c r="E756" s="1169"/>
      <c r="L756" s="1058"/>
      <c r="W756" s="1170"/>
    </row>
    <row r="757" ht="15.75" customHeight="1">
      <c r="A757" s="1168"/>
      <c r="E757" s="1169"/>
      <c r="L757" s="1058"/>
      <c r="W757" s="1170"/>
    </row>
    <row r="758" ht="15.75" customHeight="1">
      <c r="A758" s="1168"/>
      <c r="E758" s="1169"/>
      <c r="L758" s="1058"/>
      <c r="W758" s="1170"/>
    </row>
    <row r="759" ht="15.75" customHeight="1">
      <c r="A759" s="1168"/>
      <c r="E759" s="1169"/>
      <c r="L759" s="1058"/>
      <c r="W759" s="1170"/>
    </row>
    <row r="760" ht="15.75" customHeight="1">
      <c r="A760" s="1168"/>
      <c r="E760" s="1169"/>
      <c r="L760" s="1058"/>
      <c r="W760" s="1170"/>
    </row>
    <row r="761" ht="15.75" customHeight="1">
      <c r="A761" s="1168"/>
      <c r="E761" s="1169"/>
      <c r="L761" s="1058"/>
      <c r="W761" s="1170"/>
    </row>
    <row r="762" ht="15.75" customHeight="1">
      <c r="A762" s="1168"/>
      <c r="E762" s="1169"/>
      <c r="L762" s="1058"/>
      <c r="W762" s="1170"/>
    </row>
    <row r="763" ht="15.75" customHeight="1">
      <c r="A763" s="1168"/>
      <c r="E763" s="1169"/>
      <c r="L763" s="1058"/>
      <c r="W763" s="1170"/>
    </row>
    <row r="764" ht="15.75" customHeight="1">
      <c r="A764" s="1168"/>
      <c r="E764" s="1169"/>
      <c r="L764" s="1058"/>
      <c r="W764" s="1170"/>
    </row>
    <row r="765" ht="15.75" customHeight="1">
      <c r="A765" s="1168"/>
      <c r="E765" s="1169"/>
      <c r="L765" s="1058"/>
      <c r="W765" s="1170"/>
    </row>
    <row r="766" ht="15.75" customHeight="1">
      <c r="A766" s="1168"/>
      <c r="E766" s="1169"/>
      <c r="L766" s="1058"/>
      <c r="W766" s="1170"/>
    </row>
    <row r="767" ht="15.75" customHeight="1">
      <c r="A767" s="1168"/>
      <c r="E767" s="1169"/>
      <c r="L767" s="1058"/>
      <c r="W767" s="1170"/>
    </row>
    <row r="768" ht="15.75" customHeight="1">
      <c r="A768" s="1168"/>
      <c r="E768" s="1169"/>
      <c r="L768" s="1058"/>
      <c r="W768" s="1170"/>
    </row>
    <row r="769" ht="15.75" customHeight="1">
      <c r="A769" s="1168"/>
      <c r="E769" s="1169"/>
      <c r="L769" s="1058"/>
      <c r="W769" s="1170"/>
    </row>
    <row r="770" ht="15.75" customHeight="1">
      <c r="A770" s="1168"/>
      <c r="E770" s="1169"/>
      <c r="L770" s="1058"/>
      <c r="W770" s="1170"/>
    </row>
    <row r="771" ht="15.75" customHeight="1">
      <c r="A771" s="1168"/>
      <c r="E771" s="1169"/>
      <c r="L771" s="1058"/>
      <c r="W771" s="1170"/>
    </row>
    <row r="772" ht="15.75" customHeight="1">
      <c r="A772" s="1168"/>
      <c r="E772" s="1169"/>
      <c r="L772" s="1058"/>
      <c r="W772" s="1170"/>
    </row>
    <row r="773" ht="15.75" customHeight="1">
      <c r="A773" s="1168"/>
      <c r="E773" s="1169"/>
      <c r="L773" s="1058"/>
      <c r="W773" s="1170"/>
    </row>
    <row r="774" ht="15.75" customHeight="1">
      <c r="A774" s="1168"/>
      <c r="E774" s="1169"/>
      <c r="L774" s="1058"/>
      <c r="W774" s="1170"/>
    </row>
    <row r="775" ht="15.75" customHeight="1">
      <c r="A775" s="1168"/>
      <c r="E775" s="1169"/>
      <c r="L775" s="1058"/>
      <c r="W775" s="1170"/>
    </row>
    <row r="776" ht="15.75" customHeight="1">
      <c r="A776" s="1168"/>
      <c r="E776" s="1169"/>
      <c r="L776" s="1058"/>
      <c r="W776" s="1170"/>
    </row>
    <row r="777" ht="15.75" customHeight="1">
      <c r="A777" s="1168"/>
      <c r="E777" s="1169"/>
      <c r="L777" s="1058"/>
      <c r="W777" s="1170"/>
    </row>
    <row r="778" ht="15.75" customHeight="1">
      <c r="A778" s="1168"/>
      <c r="E778" s="1169"/>
      <c r="L778" s="1058"/>
      <c r="W778" s="1170"/>
    </row>
    <row r="779" ht="15.75" customHeight="1">
      <c r="A779" s="1168"/>
      <c r="E779" s="1169"/>
      <c r="L779" s="1058"/>
      <c r="W779" s="1170"/>
    </row>
    <row r="780" ht="15.75" customHeight="1">
      <c r="A780" s="1168"/>
      <c r="E780" s="1169"/>
      <c r="L780" s="1058"/>
      <c r="W780" s="1170"/>
    </row>
    <row r="781" ht="15.75" customHeight="1">
      <c r="A781" s="1168"/>
      <c r="E781" s="1169"/>
      <c r="L781" s="1058"/>
      <c r="W781" s="1170"/>
    </row>
    <row r="782" ht="15.75" customHeight="1">
      <c r="A782" s="1168"/>
      <c r="E782" s="1169"/>
      <c r="L782" s="1058"/>
      <c r="W782" s="1170"/>
    </row>
    <row r="783" ht="15.75" customHeight="1">
      <c r="A783" s="1168"/>
      <c r="E783" s="1169"/>
      <c r="L783" s="1058"/>
      <c r="W783" s="1170"/>
    </row>
    <row r="784" ht="15.75" customHeight="1">
      <c r="A784" s="1168"/>
      <c r="E784" s="1169"/>
      <c r="L784" s="1058"/>
      <c r="W784" s="1170"/>
    </row>
    <row r="785" ht="15.75" customHeight="1">
      <c r="A785" s="1168"/>
      <c r="E785" s="1169"/>
      <c r="L785" s="1058"/>
      <c r="W785" s="1170"/>
    </row>
    <row r="786" ht="15.75" customHeight="1">
      <c r="A786" s="1168"/>
      <c r="E786" s="1169"/>
      <c r="L786" s="1058"/>
      <c r="W786" s="1170"/>
    </row>
    <row r="787" ht="15.75" customHeight="1">
      <c r="A787" s="1168"/>
      <c r="E787" s="1169"/>
      <c r="L787" s="1058"/>
      <c r="W787" s="1170"/>
    </row>
    <row r="788" ht="15.75" customHeight="1">
      <c r="A788" s="1168"/>
      <c r="E788" s="1169"/>
      <c r="L788" s="1058"/>
      <c r="W788" s="1170"/>
    </row>
    <row r="789" ht="15.75" customHeight="1">
      <c r="A789" s="1168"/>
      <c r="E789" s="1169"/>
      <c r="L789" s="1058"/>
      <c r="W789" s="1170"/>
    </row>
    <row r="790" ht="15.75" customHeight="1">
      <c r="A790" s="1168"/>
      <c r="E790" s="1169"/>
      <c r="L790" s="1058"/>
      <c r="W790" s="1170"/>
    </row>
    <row r="791" ht="15.75" customHeight="1">
      <c r="A791" s="1168"/>
      <c r="E791" s="1169"/>
      <c r="L791" s="1058"/>
      <c r="W791" s="1170"/>
    </row>
    <row r="792" ht="15.75" customHeight="1">
      <c r="A792" s="1168"/>
      <c r="E792" s="1169"/>
      <c r="L792" s="1058"/>
      <c r="W792" s="1170"/>
    </row>
    <row r="793" ht="15.75" customHeight="1">
      <c r="A793" s="1168"/>
      <c r="E793" s="1169"/>
      <c r="L793" s="1058"/>
      <c r="W793" s="1170"/>
    </row>
    <row r="794" ht="15.75" customHeight="1">
      <c r="A794" s="1168"/>
      <c r="E794" s="1169"/>
      <c r="L794" s="1058"/>
      <c r="W794" s="1170"/>
    </row>
    <row r="795" ht="15.75" customHeight="1">
      <c r="A795" s="1168"/>
      <c r="E795" s="1169"/>
      <c r="L795" s="1058"/>
      <c r="W795" s="1170"/>
    </row>
    <row r="796" ht="15.75" customHeight="1">
      <c r="A796" s="1168"/>
      <c r="E796" s="1169"/>
      <c r="L796" s="1058"/>
      <c r="W796" s="1170"/>
    </row>
    <row r="797" ht="15.75" customHeight="1">
      <c r="A797" s="1168"/>
      <c r="E797" s="1169"/>
      <c r="L797" s="1058"/>
      <c r="W797" s="1170"/>
    </row>
    <row r="798" ht="15.75" customHeight="1">
      <c r="A798" s="1168"/>
      <c r="E798" s="1169"/>
      <c r="L798" s="1058"/>
      <c r="W798" s="1170"/>
    </row>
    <row r="799" ht="15.75" customHeight="1">
      <c r="A799" s="1168"/>
      <c r="E799" s="1169"/>
      <c r="L799" s="1058"/>
      <c r="W799" s="1170"/>
    </row>
    <row r="800" ht="15.75" customHeight="1">
      <c r="A800" s="1168"/>
      <c r="E800" s="1169"/>
      <c r="L800" s="1058"/>
      <c r="W800" s="1170"/>
    </row>
    <row r="801" ht="15.75" customHeight="1">
      <c r="A801" s="1168"/>
      <c r="E801" s="1169"/>
      <c r="L801" s="1058"/>
      <c r="W801" s="1170"/>
    </row>
    <row r="802" ht="15.75" customHeight="1">
      <c r="A802" s="1168"/>
      <c r="E802" s="1169"/>
      <c r="L802" s="1058"/>
      <c r="W802" s="1170"/>
    </row>
    <row r="803" ht="15.75" customHeight="1">
      <c r="A803" s="1168"/>
      <c r="E803" s="1169"/>
      <c r="L803" s="1058"/>
      <c r="W803" s="1170"/>
    </row>
    <row r="804" ht="15.75" customHeight="1">
      <c r="A804" s="1168"/>
      <c r="E804" s="1169"/>
      <c r="L804" s="1058"/>
      <c r="W804" s="1170"/>
    </row>
    <row r="805" ht="15.75" customHeight="1">
      <c r="A805" s="1168"/>
      <c r="E805" s="1169"/>
      <c r="L805" s="1058"/>
      <c r="W805" s="1170"/>
    </row>
    <row r="806" ht="15.75" customHeight="1">
      <c r="A806" s="1168"/>
      <c r="E806" s="1169"/>
      <c r="L806" s="1058"/>
      <c r="W806" s="1170"/>
    </row>
    <row r="807" ht="15.75" customHeight="1">
      <c r="A807" s="1168"/>
      <c r="E807" s="1169"/>
      <c r="L807" s="1058"/>
      <c r="W807" s="1170"/>
    </row>
    <row r="808" ht="15.75" customHeight="1">
      <c r="A808" s="1168"/>
      <c r="E808" s="1169"/>
      <c r="L808" s="1058"/>
      <c r="W808" s="1170"/>
    </row>
    <row r="809" ht="15.75" customHeight="1">
      <c r="A809" s="1168"/>
      <c r="E809" s="1169"/>
      <c r="L809" s="1058"/>
      <c r="W809" s="1170"/>
    </row>
    <row r="810" ht="15.75" customHeight="1">
      <c r="A810" s="1168"/>
      <c r="E810" s="1169"/>
      <c r="L810" s="1058"/>
      <c r="W810" s="1170"/>
    </row>
    <row r="811" ht="15.75" customHeight="1">
      <c r="A811" s="1168"/>
      <c r="E811" s="1169"/>
      <c r="L811" s="1058"/>
      <c r="W811" s="1170"/>
    </row>
    <row r="812" ht="15.75" customHeight="1">
      <c r="A812" s="1168"/>
      <c r="E812" s="1169"/>
      <c r="L812" s="1058"/>
      <c r="W812" s="1170"/>
    </row>
    <row r="813" ht="15.75" customHeight="1">
      <c r="A813" s="1168"/>
      <c r="E813" s="1169"/>
      <c r="L813" s="1058"/>
      <c r="W813" s="1170"/>
    </row>
    <row r="814" ht="15.75" customHeight="1">
      <c r="A814" s="1168"/>
      <c r="E814" s="1169"/>
      <c r="L814" s="1058"/>
      <c r="W814" s="1170"/>
    </row>
    <row r="815" ht="15.75" customHeight="1">
      <c r="A815" s="1168"/>
      <c r="E815" s="1169"/>
      <c r="L815" s="1058"/>
      <c r="W815" s="1170"/>
    </row>
    <row r="816" ht="15.75" customHeight="1">
      <c r="A816" s="1168"/>
      <c r="E816" s="1169"/>
      <c r="L816" s="1058"/>
      <c r="W816" s="1170"/>
    </row>
    <row r="817" ht="15.75" customHeight="1">
      <c r="A817" s="1168"/>
      <c r="E817" s="1169"/>
      <c r="L817" s="1058"/>
      <c r="W817" s="1170"/>
    </row>
    <row r="818" ht="15.75" customHeight="1">
      <c r="A818" s="1168"/>
      <c r="E818" s="1169"/>
      <c r="L818" s="1058"/>
      <c r="W818" s="1170"/>
    </row>
    <row r="819" ht="15.75" customHeight="1">
      <c r="A819" s="1168"/>
      <c r="E819" s="1169"/>
      <c r="L819" s="1058"/>
      <c r="W819" s="1170"/>
    </row>
    <row r="820" ht="15.75" customHeight="1">
      <c r="A820" s="1168"/>
      <c r="E820" s="1169"/>
      <c r="L820" s="1058"/>
      <c r="W820" s="1170"/>
    </row>
    <row r="821" ht="15.75" customHeight="1">
      <c r="A821" s="1168"/>
      <c r="E821" s="1169"/>
      <c r="L821" s="1058"/>
      <c r="W821" s="1170"/>
    </row>
    <row r="822" ht="15.75" customHeight="1">
      <c r="A822" s="1168"/>
      <c r="E822" s="1169"/>
      <c r="L822" s="1058"/>
      <c r="W822" s="1170"/>
    </row>
    <row r="823" ht="15.75" customHeight="1">
      <c r="A823" s="1168"/>
      <c r="E823" s="1169"/>
      <c r="L823" s="1058"/>
      <c r="W823" s="1170"/>
    </row>
    <row r="824" ht="15.75" customHeight="1">
      <c r="A824" s="1168"/>
      <c r="E824" s="1169"/>
      <c r="L824" s="1058"/>
      <c r="W824" s="1170"/>
    </row>
    <row r="825" ht="15.75" customHeight="1">
      <c r="A825" s="1168"/>
      <c r="E825" s="1169"/>
      <c r="L825" s="1058"/>
      <c r="W825" s="1170"/>
    </row>
    <row r="826" ht="15.75" customHeight="1">
      <c r="A826" s="1168"/>
      <c r="E826" s="1169"/>
      <c r="L826" s="1058"/>
      <c r="W826" s="1170"/>
    </row>
    <row r="827" ht="15.75" customHeight="1">
      <c r="A827" s="1168"/>
      <c r="E827" s="1169"/>
      <c r="L827" s="1058"/>
      <c r="W827" s="1170"/>
    </row>
    <row r="828" ht="15.75" customHeight="1">
      <c r="A828" s="1168"/>
      <c r="E828" s="1169"/>
      <c r="L828" s="1058"/>
      <c r="W828" s="1170"/>
    </row>
    <row r="829" ht="15.75" customHeight="1">
      <c r="A829" s="1168"/>
      <c r="E829" s="1169"/>
      <c r="L829" s="1058"/>
      <c r="W829" s="1170"/>
    </row>
    <row r="830" ht="15.75" customHeight="1">
      <c r="A830" s="1168"/>
      <c r="E830" s="1169"/>
      <c r="L830" s="1058"/>
      <c r="W830" s="1170"/>
    </row>
    <row r="831" ht="15.75" customHeight="1">
      <c r="A831" s="1168"/>
      <c r="E831" s="1169"/>
      <c r="L831" s="1058"/>
      <c r="W831" s="1170"/>
    </row>
    <row r="832" ht="15.75" customHeight="1">
      <c r="A832" s="1168"/>
      <c r="E832" s="1169"/>
      <c r="L832" s="1058"/>
      <c r="W832" s="1170"/>
    </row>
    <row r="833" ht="15.75" customHeight="1">
      <c r="A833" s="1168"/>
      <c r="E833" s="1169"/>
      <c r="L833" s="1058"/>
      <c r="W833" s="1170"/>
    </row>
    <row r="834" ht="15.75" customHeight="1">
      <c r="A834" s="1168"/>
      <c r="E834" s="1169"/>
      <c r="L834" s="1058"/>
      <c r="W834" s="1170"/>
    </row>
    <row r="835" ht="15.75" customHeight="1">
      <c r="A835" s="1168"/>
      <c r="E835" s="1169"/>
      <c r="L835" s="1058"/>
      <c r="W835" s="1170"/>
    </row>
    <row r="836" ht="15.75" customHeight="1">
      <c r="A836" s="1168"/>
      <c r="E836" s="1169"/>
      <c r="L836" s="1058"/>
      <c r="W836" s="1170"/>
    </row>
    <row r="837" ht="15.75" customHeight="1">
      <c r="A837" s="1168"/>
      <c r="E837" s="1169"/>
      <c r="L837" s="1058"/>
      <c r="W837" s="1170"/>
    </row>
    <row r="838" ht="15.75" customHeight="1">
      <c r="A838" s="1168"/>
      <c r="E838" s="1169"/>
      <c r="L838" s="1058"/>
      <c r="W838" s="1170"/>
    </row>
    <row r="839" ht="15.75" customHeight="1">
      <c r="A839" s="1168"/>
      <c r="E839" s="1169"/>
      <c r="L839" s="1058"/>
      <c r="W839" s="1170"/>
    </row>
    <row r="840" ht="15.75" customHeight="1">
      <c r="A840" s="1168"/>
      <c r="E840" s="1169"/>
      <c r="L840" s="1058"/>
      <c r="W840" s="1170"/>
    </row>
    <row r="841" ht="15.75" customHeight="1">
      <c r="A841" s="1168"/>
      <c r="E841" s="1169"/>
      <c r="L841" s="1058"/>
      <c r="W841" s="1170"/>
    </row>
    <row r="842" ht="15.75" customHeight="1">
      <c r="A842" s="1168"/>
      <c r="E842" s="1169"/>
      <c r="L842" s="1058"/>
      <c r="W842" s="1170"/>
    </row>
    <row r="843" ht="15.75" customHeight="1">
      <c r="A843" s="1168"/>
      <c r="E843" s="1169"/>
      <c r="L843" s="1058"/>
      <c r="W843" s="1170"/>
    </row>
    <row r="844" ht="15.75" customHeight="1">
      <c r="A844" s="1168"/>
      <c r="E844" s="1169"/>
      <c r="L844" s="1058"/>
      <c r="W844" s="1170"/>
    </row>
    <row r="845" ht="15.75" customHeight="1">
      <c r="A845" s="1168"/>
      <c r="E845" s="1169"/>
      <c r="L845" s="1058"/>
      <c r="W845" s="1170"/>
    </row>
    <row r="846" ht="15.75" customHeight="1">
      <c r="A846" s="1168"/>
      <c r="E846" s="1169"/>
      <c r="L846" s="1058"/>
      <c r="W846" s="1170"/>
    </row>
    <row r="847" ht="15.75" customHeight="1">
      <c r="A847" s="1168"/>
      <c r="E847" s="1169"/>
      <c r="L847" s="1058"/>
      <c r="W847" s="1170"/>
    </row>
    <row r="848" ht="15.75" customHeight="1">
      <c r="A848" s="1168"/>
      <c r="E848" s="1169"/>
      <c r="L848" s="1058"/>
      <c r="W848" s="1170"/>
    </row>
    <row r="849" ht="15.75" customHeight="1">
      <c r="A849" s="1168"/>
      <c r="E849" s="1169"/>
      <c r="L849" s="1058"/>
      <c r="W849" s="1170"/>
    </row>
    <row r="850" ht="15.75" customHeight="1">
      <c r="A850" s="1168"/>
      <c r="E850" s="1169"/>
      <c r="L850" s="1058"/>
      <c r="W850" s="1170"/>
    </row>
    <row r="851" ht="15.75" customHeight="1">
      <c r="A851" s="1168"/>
      <c r="E851" s="1169"/>
      <c r="L851" s="1058"/>
      <c r="W851" s="1170"/>
    </row>
    <row r="852" ht="15.75" customHeight="1">
      <c r="A852" s="1168"/>
      <c r="E852" s="1169"/>
      <c r="L852" s="1058"/>
      <c r="W852" s="1170"/>
    </row>
    <row r="853" ht="15.75" customHeight="1">
      <c r="A853" s="1168"/>
      <c r="E853" s="1169"/>
      <c r="L853" s="1058"/>
      <c r="W853" s="1170"/>
    </row>
    <row r="854" ht="15.75" customHeight="1">
      <c r="A854" s="1168"/>
      <c r="E854" s="1169"/>
      <c r="L854" s="1058"/>
      <c r="W854" s="1170"/>
    </row>
    <row r="855" ht="15.75" customHeight="1">
      <c r="A855" s="1168"/>
      <c r="E855" s="1169"/>
      <c r="L855" s="1058"/>
      <c r="W855" s="1170"/>
    </row>
    <row r="856" ht="15.75" customHeight="1">
      <c r="A856" s="1168"/>
      <c r="E856" s="1169"/>
      <c r="L856" s="1058"/>
      <c r="W856" s="1170"/>
    </row>
    <row r="857" ht="15.75" customHeight="1">
      <c r="A857" s="1168"/>
      <c r="E857" s="1169"/>
      <c r="L857" s="1058"/>
      <c r="W857" s="1170"/>
    </row>
    <row r="858" ht="15.75" customHeight="1">
      <c r="A858" s="1168"/>
      <c r="E858" s="1169"/>
      <c r="L858" s="1058"/>
      <c r="W858" s="1170"/>
    </row>
    <row r="859" ht="15.75" customHeight="1">
      <c r="A859" s="1168"/>
      <c r="E859" s="1169"/>
      <c r="L859" s="1058"/>
      <c r="W859" s="1170"/>
    </row>
    <row r="860" ht="15.75" customHeight="1">
      <c r="A860" s="1168"/>
      <c r="E860" s="1169"/>
      <c r="L860" s="1058"/>
      <c r="W860" s="1170"/>
    </row>
    <row r="861" ht="15.75" customHeight="1">
      <c r="A861" s="1168"/>
      <c r="E861" s="1169"/>
      <c r="L861" s="1058"/>
      <c r="W861" s="1170"/>
    </row>
    <row r="862" ht="15.75" customHeight="1">
      <c r="A862" s="1168"/>
      <c r="E862" s="1169"/>
      <c r="L862" s="1058"/>
      <c r="W862" s="1170"/>
    </row>
    <row r="863" ht="15.75" customHeight="1">
      <c r="A863" s="1168"/>
      <c r="E863" s="1169"/>
      <c r="L863" s="1058"/>
      <c r="W863" s="1170"/>
    </row>
    <row r="864" ht="15.75" customHeight="1">
      <c r="A864" s="1168"/>
      <c r="E864" s="1169"/>
      <c r="L864" s="1058"/>
      <c r="W864" s="1170"/>
    </row>
    <row r="865" ht="15.75" customHeight="1">
      <c r="A865" s="1168"/>
      <c r="E865" s="1169"/>
      <c r="L865" s="1058"/>
      <c r="W865" s="1170"/>
    </row>
    <row r="866" ht="15.75" customHeight="1">
      <c r="A866" s="1168"/>
      <c r="E866" s="1169"/>
      <c r="L866" s="1058"/>
      <c r="W866" s="1170"/>
    </row>
    <row r="867" ht="15.75" customHeight="1">
      <c r="A867" s="1168"/>
      <c r="E867" s="1169"/>
      <c r="L867" s="1058"/>
      <c r="W867" s="1170"/>
    </row>
    <row r="868" ht="15.75" customHeight="1">
      <c r="A868" s="1168"/>
      <c r="E868" s="1169"/>
      <c r="L868" s="1058"/>
      <c r="W868" s="1170"/>
    </row>
    <row r="869" ht="15.75" customHeight="1">
      <c r="A869" s="1168"/>
      <c r="E869" s="1169"/>
      <c r="L869" s="1058"/>
      <c r="W869" s="1170"/>
    </row>
    <row r="870" ht="15.75" customHeight="1">
      <c r="A870" s="1168"/>
      <c r="E870" s="1169"/>
      <c r="L870" s="1058"/>
      <c r="W870" s="1170"/>
    </row>
    <row r="871" ht="15.75" customHeight="1">
      <c r="A871" s="1168"/>
      <c r="E871" s="1169"/>
      <c r="L871" s="1058"/>
      <c r="W871" s="1170"/>
    </row>
    <row r="872" ht="15.75" customHeight="1">
      <c r="A872" s="1168"/>
      <c r="E872" s="1169"/>
      <c r="L872" s="1058"/>
      <c r="W872" s="1170"/>
    </row>
    <row r="873" ht="15.75" customHeight="1">
      <c r="A873" s="1168"/>
      <c r="E873" s="1169"/>
      <c r="L873" s="1058"/>
      <c r="W873" s="1170"/>
    </row>
    <row r="874" ht="15.75" customHeight="1">
      <c r="A874" s="1168"/>
      <c r="E874" s="1169"/>
      <c r="L874" s="1058"/>
      <c r="W874" s="1170"/>
    </row>
    <row r="875" ht="15.75" customHeight="1">
      <c r="A875" s="1168"/>
      <c r="E875" s="1169"/>
      <c r="L875" s="1058"/>
      <c r="W875" s="1170"/>
    </row>
    <row r="876" ht="15.75" customHeight="1">
      <c r="A876" s="1168"/>
      <c r="E876" s="1169"/>
      <c r="L876" s="1058"/>
      <c r="W876" s="1170"/>
    </row>
    <row r="877" ht="15.75" customHeight="1">
      <c r="A877" s="1168"/>
      <c r="E877" s="1169"/>
      <c r="L877" s="1058"/>
      <c r="W877" s="1170"/>
    </row>
    <row r="878" ht="15.75" customHeight="1">
      <c r="A878" s="1168"/>
      <c r="E878" s="1169"/>
      <c r="L878" s="1058"/>
      <c r="W878" s="1170"/>
    </row>
    <row r="879" ht="15.75" customHeight="1">
      <c r="A879" s="1168"/>
      <c r="E879" s="1169"/>
      <c r="L879" s="1058"/>
      <c r="W879" s="1170"/>
    </row>
    <row r="880" ht="15.75" customHeight="1">
      <c r="A880" s="1168"/>
      <c r="E880" s="1169"/>
      <c r="L880" s="1058"/>
      <c r="W880" s="1170"/>
    </row>
    <row r="881" ht="15.75" customHeight="1">
      <c r="A881" s="1168"/>
      <c r="E881" s="1169"/>
      <c r="L881" s="1058"/>
      <c r="W881" s="1170"/>
    </row>
    <row r="882" ht="15.75" customHeight="1">
      <c r="A882" s="1168"/>
      <c r="E882" s="1169"/>
      <c r="L882" s="1058"/>
      <c r="W882" s="1170"/>
    </row>
    <row r="883" ht="15.75" customHeight="1">
      <c r="A883" s="1168"/>
      <c r="E883" s="1169"/>
      <c r="L883" s="1058"/>
      <c r="W883" s="1170"/>
    </row>
    <row r="884" ht="15.75" customHeight="1">
      <c r="A884" s="1168"/>
      <c r="E884" s="1169"/>
      <c r="L884" s="1058"/>
      <c r="W884" s="1170"/>
    </row>
    <row r="885" ht="15.75" customHeight="1">
      <c r="A885" s="1168"/>
      <c r="E885" s="1169"/>
      <c r="L885" s="1058"/>
      <c r="W885" s="1170"/>
    </row>
    <row r="886" ht="15.75" customHeight="1">
      <c r="A886" s="1168"/>
      <c r="E886" s="1169"/>
      <c r="L886" s="1058"/>
      <c r="W886" s="1170"/>
    </row>
    <row r="887" ht="15.75" customHeight="1">
      <c r="A887" s="1168"/>
      <c r="E887" s="1169"/>
      <c r="L887" s="1058"/>
      <c r="W887" s="1170"/>
    </row>
    <row r="888" ht="15.75" customHeight="1">
      <c r="A888" s="1168"/>
      <c r="E888" s="1169"/>
      <c r="L888" s="1058"/>
      <c r="W888" s="1170"/>
    </row>
    <row r="889" ht="15.75" customHeight="1">
      <c r="A889" s="1168"/>
      <c r="E889" s="1169"/>
      <c r="L889" s="1058"/>
      <c r="W889" s="1170"/>
    </row>
    <row r="890" ht="15.75" customHeight="1">
      <c r="A890" s="1168"/>
      <c r="E890" s="1169"/>
      <c r="L890" s="1058"/>
      <c r="W890" s="1170"/>
    </row>
    <row r="891" ht="15.75" customHeight="1">
      <c r="A891" s="1168"/>
      <c r="E891" s="1169"/>
      <c r="L891" s="1058"/>
      <c r="W891" s="1170"/>
    </row>
    <row r="892" ht="15.75" customHeight="1">
      <c r="A892" s="1168"/>
      <c r="E892" s="1169"/>
      <c r="L892" s="1058"/>
      <c r="W892" s="1170"/>
    </row>
    <row r="893" ht="15.75" customHeight="1">
      <c r="A893" s="1168"/>
      <c r="E893" s="1169"/>
      <c r="L893" s="1058"/>
      <c r="W893" s="1170"/>
    </row>
    <row r="894" ht="15.75" customHeight="1">
      <c r="A894" s="1168"/>
      <c r="E894" s="1169"/>
      <c r="L894" s="1058"/>
      <c r="W894" s="1170"/>
    </row>
    <row r="895" ht="15.75" customHeight="1">
      <c r="A895" s="1168"/>
      <c r="E895" s="1169"/>
      <c r="L895" s="1058"/>
      <c r="W895" s="1170"/>
    </row>
    <row r="896" ht="15.75" customHeight="1">
      <c r="A896" s="1168"/>
      <c r="E896" s="1169"/>
      <c r="L896" s="1058"/>
      <c r="W896" s="1170"/>
    </row>
    <row r="897" ht="15.75" customHeight="1">
      <c r="A897" s="1168"/>
      <c r="E897" s="1169"/>
      <c r="L897" s="1058"/>
      <c r="W897" s="1170"/>
    </row>
    <row r="898" ht="15.75" customHeight="1">
      <c r="A898" s="1168"/>
      <c r="E898" s="1169"/>
      <c r="L898" s="1058"/>
      <c r="W898" s="1170"/>
    </row>
    <row r="899" ht="15.75" customHeight="1">
      <c r="A899" s="1168"/>
      <c r="E899" s="1169"/>
      <c r="L899" s="1058"/>
      <c r="W899" s="1170"/>
    </row>
    <row r="900" ht="15.75" customHeight="1">
      <c r="A900" s="1168"/>
      <c r="E900" s="1169"/>
      <c r="L900" s="1058"/>
      <c r="W900" s="1170"/>
    </row>
    <row r="901" ht="15.75" customHeight="1">
      <c r="A901" s="1168"/>
      <c r="E901" s="1169"/>
      <c r="L901" s="1058"/>
      <c r="W901" s="1170"/>
    </row>
    <row r="902" ht="15.75" customHeight="1">
      <c r="A902" s="1168"/>
      <c r="E902" s="1169"/>
      <c r="L902" s="1058"/>
      <c r="W902" s="1170"/>
    </row>
    <row r="903" ht="15.75" customHeight="1">
      <c r="A903" s="1168"/>
      <c r="E903" s="1169"/>
      <c r="L903" s="1058"/>
      <c r="W903" s="1170"/>
    </row>
    <row r="904" ht="15.75" customHeight="1">
      <c r="A904" s="1168"/>
      <c r="E904" s="1169"/>
      <c r="L904" s="1058"/>
      <c r="W904" s="1170"/>
    </row>
    <row r="905" ht="15.75" customHeight="1">
      <c r="A905" s="1168"/>
      <c r="E905" s="1169"/>
      <c r="L905" s="1058"/>
      <c r="W905" s="1170"/>
    </row>
    <row r="906" ht="15.75" customHeight="1">
      <c r="A906" s="1168"/>
      <c r="E906" s="1169"/>
      <c r="L906" s="1058"/>
      <c r="W906" s="1170"/>
    </row>
    <row r="907" ht="15.75" customHeight="1">
      <c r="A907" s="1168"/>
      <c r="E907" s="1169"/>
      <c r="L907" s="1058"/>
      <c r="W907" s="1170"/>
    </row>
    <row r="908" ht="15.75" customHeight="1">
      <c r="A908" s="1168"/>
      <c r="E908" s="1169"/>
      <c r="L908" s="1058"/>
      <c r="W908" s="1170"/>
    </row>
    <row r="909" ht="15.75" customHeight="1">
      <c r="A909" s="1168"/>
      <c r="E909" s="1169"/>
      <c r="L909" s="1058"/>
      <c r="W909" s="1170"/>
    </row>
    <row r="910" ht="15.75" customHeight="1">
      <c r="A910" s="1168"/>
      <c r="E910" s="1169"/>
      <c r="L910" s="1058"/>
      <c r="W910" s="1170"/>
    </row>
    <row r="911" ht="15.75" customHeight="1">
      <c r="A911" s="1168"/>
      <c r="E911" s="1169"/>
      <c r="L911" s="1058"/>
      <c r="W911" s="1170"/>
    </row>
    <row r="912" ht="15.75" customHeight="1">
      <c r="A912" s="1168"/>
      <c r="E912" s="1169"/>
      <c r="L912" s="1058"/>
      <c r="W912" s="1170"/>
    </row>
    <row r="913" ht="15.75" customHeight="1">
      <c r="A913" s="1168"/>
      <c r="E913" s="1169"/>
      <c r="L913" s="1058"/>
      <c r="W913" s="1170"/>
    </row>
    <row r="914" ht="15.75" customHeight="1">
      <c r="A914" s="1168"/>
      <c r="E914" s="1169"/>
      <c r="L914" s="1058"/>
      <c r="W914" s="1170"/>
    </row>
    <row r="915" ht="15.75" customHeight="1">
      <c r="A915" s="1168"/>
      <c r="E915" s="1169"/>
      <c r="L915" s="1058"/>
      <c r="W915" s="1170"/>
    </row>
    <row r="916" ht="15.75" customHeight="1">
      <c r="A916" s="1168"/>
      <c r="E916" s="1169"/>
      <c r="L916" s="1058"/>
      <c r="W916" s="1170"/>
    </row>
    <row r="917" ht="15.75" customHeight="1">
      <c r="A917" s="1168"/>
      <c r="E917" s="1169"/>
      <c r="L917" s="1058"/>
      <c r="W917" s="1170"/>
    </row>
    <row r="918" ht="15.75" customHeight="1">
      <c r="A918" s="1168"/>
      <c r="E918" s="1169"/>
      <c r="L918" s="1058"/>
      <c r="W918" s="1170"/>
    </row>
    <row r="919" ht="15.75" customHeight="1">
      <c r="A919" s="1168"/>
      <c r="E919" s="1169"/>
      <c r="L919" s="1058"/>
      <c r="W919" s="1170"/>
    </row>
    <row r="920" ht="15.75" customHeight="1">
      <c r="A920" s="1168"/>
      <c r="E920" s="1169"/>
      <c r="L920" s="1058"/>
      <c r="W920" s="1170"/>
    </row>
    <row r="921" ht="15.75" customHeight="1">
      <c r="A921" s="1168"/>
      <c r="E921" s="1169"/>
      <c r="L921" s="1058"/>
      <c r="W921" s="1170"/>
    </row>
    <row r="922" ht="15.75" customHeight="1">
      <c r="A922" s="1168"/>
      <c r="E922" s="1169"/>
      <c r="L922" s="1058"/>
      <c r="W922" s="1170"/>
    </row>
    <row r="923" ht="15.75" customHeight="1">
      <c r="A923" s="1168"/>
      <c r="E923" s="1169"/>
      <c r="L923" s="1058"/>
      <c r="W923" s="1170"/>
    </row>
    <row r="924" ht="15.75" customHeight="1">
      <c r="A924" s="1168"/>
      <c r="E924" s="1169"/>
      <c r="L924" s="1058"/>
      <c r="W924" s="1170"/>
    </row>
    <row r="925" ht="15.75" customHeight="1">
      <c r="A925" s="1168"/>
      <c r="E925" s="1169"/>
      <c r="L925" s="1058"/>
      <c r="W925" s="1170"/>
    </row>
    <row r="926" ht="15.75" customHeight="1">
      <c r="A926" s="1168"/>
      <c r="E926" s="1169"/>
      <c r="L926" s="1058"/>
      <c r="W926" s="1170"/>
    </row>
    <row r="927" ht="15.75" customHeight="1">
      <c r="A927" s="1168"/>
      <c r="E927" s="1169"/>
      <c r="L927" s="1058"/>
      <c r="W927" s="1170"/>
    </row>
    <row r="928" ht="15.75" customHeight="1">
      <c r="A928" s="1168"/>
      <c r="E928" s="1169"/>
      <c r="L928" s="1058"/>
      <c r="W928" s="1170"/>
    </row>
    <row r="929" ht="15.75" customHeight="1">
      <c r="A929" s="1168"/>
      <c r="E929" s="1169"/>
      <c r="L929" s="1058"/>
      <c r="W929" s="1170"/>
    </row>
    <row r="930" ht="15.75" customHeight="1">
      <c r="A930" s="1168"/>
      <c r="E930" s="1169"/>
      <c r="L930" s="1058"/>
      <c r="W930" s="1170"/>
    </row>
    <row r="931" ht="15.75" customHeight="1">
      <c r="A931" s="1168"/>
      <c r="E931" s="1169"/>
      <c r="L931" s="1058"/>
      <c r="W931" s="1170"/>
    </row>
    <row r="932" ht="15.75" customHeight="1">
      <c r="A932" s="1168"/>
      <c r="E932" s="1169"/>
      <c r="L932" s="1058"/>
      <c r="W932" s="1170"/>
    </row>
    <row r="933" ht="15.75" customHeight="1">
      <c r="A933" s="1168"/>
      <c r="E933" s="1169"/>
      <c r="L933" s="1058"/>
      <c r="W933" s="1170"/>
    </row>
    <row r="934" ht="15.75" customHeight="1">
      <c r="A934" s="1168"/>
      <c r="E934" s="1169"/>
      <c r="L934" s="1058"/>
      <c r="W934" s="1170"/>
    </row>
    <row r="935" ht="15.75" customHeight="1">
      <c r="A935" s="1168"/>
      <c r="E935" s="1169"/>
      <c r="L935" s="1058"/>
      <c r="W935" s="1170"/>
    </row>
    <row r="936" ht="15.75" customHeight="1">
      <c r="A936" s="1168"/>
      <c r="E936" s="1169"/>
      <c r="L936" s="1058"/>
      <c r="W936" s="1170"/>
    </row>
    <row r="937" ht="15.75" customHeight="1">
      <c r="A937" s="1168"/>
      <c r="E937" s="1169"/>
      <c r="L937" s="1058"/>
      <c r="W937" s="1170"/>
    </row>
    <row r="938" ht="15.75" customHeight="1">
      <c r="A938" s="1168"/>
      <c r="E938" s="1169"/>
      <c r="L938" s="1058"/>
      <c r="W938" s="1170"/>
    </row>
    <row r="939" ht="15.75" customHeight="1">
      <c r="A939" s="1168"/>
      <c r="E939" s="1169"/>
      <c r="L939" s="1058"/>
      <c r="W939" s="1170"/>
    </row>
    <row r="940" ht="15.75" customHeight="1">
      <c r="A940" s="1168"/>
      <c r="E940" s="1169"/>
      <c r="L940" s="1058"/>
      <c r="W940" s="1170"/>
    </row>
    <row r="941" ht="15.75" customHeight="1">
      <c r="A941" s="1168"/>
      <c r="E941" s="1169"/>
      <c r="L941" s="1058"/>
      <c r="W941" s="1170"/>
    </row>
    <row r="942" ht="15.75" customHeight="1">
      <c r="A942" s="1168"/>
      <c r="E942" s="1169"/>
      <c r="L942" s="1058"/>
      <c r="W942" s="1170"/>
    </row>
    <row r="943" ht="15.75" customHeight="1">
      <c r="A943" s="1168"/>
      <c r="E943" s="1169"/>
      <c r="L943" s="1058"/>
      <c r="W943" s="1170"/>
    </row>
    <row r="944" ht="15.75" customHeight="1">
      <c r="A944" s="1168"/>
      <c r="E944" s="1169"/>
      <c r="L944" s="1058"/>
      <c r="W944" s="1170"/>
    </row>
    <row r="945" ht="15.75" customHeight="1">
      <c r="A945" s="1168"/>
      <c r="E945" s="1169"/>
      <c r="L945" s="1058"/>
      <c r="W945" s="1170"/>
    </row>
    <row r="946" ht="15.75" customHeight="1">
      <c r="A946" s="1168"/>
      <c r="E946" s="1169"/>
      <c r="L946" s="1058"/>
      <c r="W946" s="1170"/>
    </row>
    <row r="947" ht="15.75" customHeight="1">
      <c r="A947" s="1168"/>
      <c r="E947" s="1169"/>
      <c r="L947" s="1058"/>
      <c r="W947" s="1170"/>
    </row>
    <row r="948" ht="15.75" customHeight="1">
      <c r="A948" s="1168"/>
      <c r="E948" s="1169"/>
      <c r="L948" s="1058"/>
      <c r="W948" s="1170"/>
    </row>
    <row r="949" ht="15.75" customHeight="1">
      <c r="A949" s="1168"/>
      <c r="E949" s="1169"/>
      <c r="L949" s="1058"/>
      <c r="W949" s="1170"/>
    </row>
    <row r="950" ht="15.75" customHeight="1">
      <c r="A950" s="1168"/>
      <c r="E950" s="1169"/>
      <c r="L950" s="1058"/>
      <c r="W950" s="1170"/>
    </row>
    <row r="951" ht="15.75" customHeight="1">
      <c r="A951" s="1168"/>
      <c r="E951" s="1169"/>
      <c r="L951" s="1058"/>
      <c r="W951" s="1170"/>
    </row>
    <row r="952" ht="15.75" customHeight="1">
      <c r="A952" s="1168"/>
      <c r="E952" s="1169"/>
      <c r="L952" s="1058"/>
      <c r="W952" s="1170"/>
    </row>
    <row r="953" ht="15.75" customHeight="1">
      <c r="A953" s="1168"/>
      <c r="E953" s="1169"/>
      <c r="L953" s="1058"/>
      <c r="W953" s="1170"/>
    </row>
    <row r="954" ht="15.75" customHeight="1">
      <c r="A954" s="1168"/>
      <c r="E954" s="1169"/>
      <c r="L954" s="1058"/>
      <c r="W954" s="1170"/>
    </row>
    <row r="955" ht="15.75" customHeight="1">
      <c r="A955" s="1168"/>
      <c r="E955" s="1169"/>
      <c r="L955" s="1058"/>
      <c r="W955" s="1170"/>
    </row>
    <row r="956" ht="15.75" customHeight="1">
      <c r="A956" s="1168"/>
      <c r="E956" s="1169"/>
      <c r="L956" s="1058"/>
      <c r="W956" s="1170"/>
    </row>
    <row r="957" ht="15.75" customHeight="1">
      <c r="A957" s="1168"/>
      <c r="E957" s="1169"/>
      <c r="L957" s="1058"/>
      <c r="W957" s="1170"/>
    </row>
    <row r="958" ht="15.75" customHeight="1">
      <c r="A958" s="1168"/>
      <c r="E958" s="1169"/>
      <c r="L958" s="1058"/>
      <c r="W958" s="1170"/>
    </row>
    <row r="959" ht="15.75" customHeight="1">
      <c r="A959" s="1168"/>
      <c r="E959" s="1169"/>
      <c r="L959" s="1058"/>
      <c r="W959" s="1170"/>
    </row>
    <row r="960" ht="15.75" customHeight="1">
      <c r="A960" s="1168"/>
      <c r="E960" s="1169"/>
      <c r="L960" s="1058"/>
      <c r="W960" s="1170"/>
    </row>
    <row r="961" ht="15.75" customHeight="1">
      <c r="A961" s="1168"/>
      <c r="E961" s="1169"/>
      <c r="L961" s="1058"/>
      <c r="W961" s="1170"/>
    </row>
    <row r="962" ht="15.75" customHeight="1">
      <c r="A962" s="1168"/>
      <c r="E962" s="1169"/>
      <c r="L962" s="1058"/>
      <c r="W962" s="1170"/>
    </row>
    <row r="963" ht="15.75" customHeight="1">
      <c r="A963" s="1168"/>
      <c r="E963" s="1169"/>
      <c r="L963" s="1058"/>
      <c r="W963" s="1170"/>
    </row>
    <row r="964" ht="15.75" customHeight="1">
      <c r="A964" s="1168"/>
      <c r="E964" s="1169"/>
      <c r="L964" s="1058"/>
      <c r="W964" s="1170"/>
    </row>
    <row r="965" ht="15.75" customHeight="1">
      <c r="A965" s="1168"/>
      <c r="E965" s="1169"/>
      <c r="L965" s="1058"/>
      <c r="W965" s="1170"/>
    </row>
    <row r="966" ht="15.75" customHeight="1">
      <c r="A966" s="1168"/>
      <c r="E966" s="1169"/>
      <c r="L966" s="1058"/>
      <c r="W966" s="1170"/>
    </row>
    <row r="967" ht="15.75" customHeight="1">
      <c r="A967" s="1168"/>
      <c r="E967" s="1169"/>
      <c r="L967" s="1058"/>
      <c r="W967" s="1170"/>
    </row>
    <row r="968" ht="15.75" customHeight="1">
      <c r="A968" s="1168"/>
      <c r="E968" s="1169"/>
      <c r="L968" s="1058"/>
      <c r="W968" s="1170"/>
    </row>
    <row r="969" ht="15.75" customHeight="1">
      <c r="A969" s="1168"/>
      <c r="E969" s="1169"/>
      <c r="L969" s="1058"/>
      <c r="W969" s="1170"/>
    </row>
    <row r="970" ht="15.75" customHeight="1">
      <c r="A970" s="1168"/>
      <c r="E970" s="1169"/>
      <c r="L970" s="1058"/>
      <c r="W970" s="1170"/>
    </row>
    <row r="971" ht="15.75" customHeight="1">
      <c r="A971" s="1168"/>
      <c r="E971" s="1169"/>
      <c r="L971" s="1058"/>
      <c r="W971" s="1170"/>
    </row>
    <row r="972" ht="15.75" customHeight="1">
      <c r="A972" s="1168"/>
      <c r="E972" s="1169"/>
      <c r="L972" s="1058"/>
      <c r="W972" s="1170"/>
    </row>
    <row r="973" ht="15.75" customHeight="1">
      <c r="A973" s="1168"/>
      <c r="E973" s="1169"/>
      <c r="L973" s="1058"/>
      <c r="W973" s="1170"/>
    </row>
    <row r="974" ht="15.75" customHeight="1">
      <c r="A974" s="1168"/>
      <c r="E974" s="1169"/>
      <c r="L974" s="1058"/>
      <c r="W974" s="1170"/>
    </row>
    <row r="975" ht="15.75" customHeight="1">
      <c r="A975" s="1168"/>
      <c r="E975" s="1169"/>
      <c r="L975" s="1058"/>
      <c r="W975" s="1170"/>
    </row>
    <row r="976" ht="15.75" customHeight="1">
      <c r="A976" s="1168"/>
      <c r="E976" s="1169"/>
      <c r="L976" s="1058"/>
      <c r="W976" s="1170"/>
    </row>
    <row r="977" ht="15.75" customHeight="1">
      <c r="A977" s="1168"/>
      <c r="E977" s="1169"/>
      <c r="L977" s="1058"/>
      <c r="W977" s="1170"/>
    </row>
    <row r="978" ht="15.75" customHeight="1">
      <c r="A978" s="1168"/>
      <c r="E978" s="1169"/>
      <c r="L978" s="1058"/>
      <c r="W978" s="1170"/>
    </row>
    <row r="979" ht="15.75" customHeight="1">
      <c r="A979" s="1168"/>
      <c r="E979" s="1169"/>
      <c r="L979" s="1058"/>
      <c r="W979" s="1170"/>
    </row>
    <row r="980" ht="15.75" customHeight="1">
      <c r="A980" s="1168"/>
      <c r="E980" s="1169"/>
      <c r="L980" s="1058"/>
      <c r="W980" s="1170"/>
    </row>
    <row r="981" ht="15.75" customHeight="1">
      <c r="A981" s="1168"/>
      <c r="E981" s="1169"/>
      <c r="L981" s="1058"/>
      <c r="W981" s="1170"/>
    </row>
    <row r="982" ht="15.75" customHeight="1">
      <c r="A982" s="1168"/>
      <c r="E982" s="1169"/>
      <c r="L982" s="1058"/>
      <c r="W982" s="1170"/>
    </row>
    <row r="983" ht="15.75" customHeight="1">
      <c r="A983" s="1168"/>
      <c r="E983" s="1169"/>
      <c r="L983" s="1058"/>
      <c r="W983" s="1170"/>
    </row>
    <row r="984" ht="15.75" customHeight="1">
      <c r="A984" s="1168"/>
      <c r="E984" s="1169"/>
      <c r="L984" s="1058"/>
      <c r="W984" s="1170"/>
    </row>
    <row r="985" ht="15.75" customHeight="1">
      <c r="A985" s="1168"/>
      <c r="E985" s="1169"/>
      <c r="L985" s="1058"/>
      <c r="W985" s="1170"/>
    </row>
    <row r="986" ht="15.75" customHeight="1">
      <c r="A986" s="1168"/>
      <c r="E986" s="1169"/>
      <c r="L986" s="1058"/>
      <c r="W986" s="1170"/>
    </row>
    <row r="987" ht="15.75" customHeight="1">
      <c r="A987" s="1168"/>
      <c r="E987" s="1169"/>
      <c r="L987" s="1058"/>
      <c r="W987" s="1170"/>
    </row>
    <row r="988" ht="15.75" customHeight="1">
      <c r="A988" s="1168"/>
      <c r="E988" s="1169"/>
      <c r="L988" s="1058"/>
      <c r="W988" s="1170"/>
    </row>
    <row r="989" ht="15.75" customHeight="1">
      <c r="A989" s="1168"/>
      <c r="E989" s="1169"/>
      <c r="L989" s="1058"/>
      <c r="W989" s="1170"/>
    </row>
    <row r="990" ht="15.75" customHeight="1">
      <c r="A990" s="1168"/>
      <c r="E990" s="1169"/>
      <c r="L990" s="1058"/>
      <c r="W990" s="1170"/>
    </row>
    <row r="991" ht="15.75" customHeight="1">
      <c r="A991" s="1168"/>
      <c r="E991" s="1169"/>
      <c r="L991" s="1058"/>
      <c r="W991" s="1170"/>
    </row>
    <row r="992" ht="15.75" customHeight="1">
      <c r="A992" s="1168"/>
      <c r="E992" s="1169"/>
      <c r="L992" s="1058"/>
      <c r="W992" s="1170"/>
    </row>
    <row r="993" ht="15.75" customHeight="1">
      <c r="A993" s="1168"/>
      <c r="E993" s="1169"/>
      <c r="L993" s="1058"/>
      <c r="W993" s="1170"/>
    </row>
    <row r="994" ht="15.75" customHeight="1">
      <c r="A994" s="1168"/>
      <c r="E994" s="1169"/>
      <c r="L994" s="1058"/>
      <c r="W994" s="1170"/>
    </row>
    <row r="995" ht="15.75" customHeight="1">
      <c r="A995" s="1168"/>
      <c r="E995" s="1169"/>
      <c r="L995" s="1058"/>
      <c r="W995" s="1170"/>
    </row>
    <row r="996" ht="15.75" customHeight="1">
      <c r="A996" s="1168"/>
      <c r="E996" s="1169"/>
      <c r="L996" s="1058"/>
      <c r="W996" s="1170"/>
    </row>
    <row r="997" ht="15.75" customHeight="1">
      <c r="A997" s="1168"/>
      <c r="E997" s="1169"/>
      <c r="L997" s="1058"/>
      <c r="W997" s="1170"/>
    </row>
    <row r="998" ht="15.75" customHeight="1">
      <c r="A998" s="1168"/>
      <c r="E998" s="1169"/>
      <c r="L998" s="1058"/>
      <c r="W998" s="1170"/>
    </row>
    <row r="999" ht="15.75" customHeight="1">
      <c r="A999" s="1168"/>
      <c r="E999" s="1169"/>
      <c r="L999" s="1058"/>
      <c r="W999" s="1170"/>
    </row>
  </sheetData>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pane xSplit="12.0" ySplit="4.0" topLeftCell="M5" activePane="bottomRight" state="frozen"/>
      <selection activeCell="M1" sqref="M1" pane="topRight"/>
      <selection activeCell="A5" sqref="A5" pane="bottomLeft"/>
      <selection activeCell="M5" sqref="M5" pane="bottomRight"/>
    </sheetView>
  </sheetViews>
  <sheetFormatPr customHeight="1" defaultColWidth="14.43" defaultRowHeight="15.0"/>
  <cols>
    <col customWidth="1" min="1" max="1" width="3.43"/>
    <col customWidth="1" min="2" max="2" width="6.71"/>
    <col customWidth="1" hidden="1" min="3" max="3" width="12.71"/>
    <col customWidth="1" min="4" max="4" width="15.71"/>
    <col customWidth="1" min="5" max="5" width="9.71"/>
    <col customWidth="1" min="6" max="6" width="27.14"/>
    <col customWidth="1" hidden="1" min="7" max="7" width="4.86"/>
    <col customWidth="1" min="8" max="8" width="6.43"/>
    <col customWidth="1" min="9" max="9" width="10.14"/>
    <col customWidth="1" hidden="1" min="10" max="10" width="8.0"/>
    <col customWidth="1" hidden="1" min="11" max="11" width="6.29"/>
    <col customWidth="1" min="12" max="12" width="9.0"/>
    <col customWidth="1" min="13" max="24" width="6.43"/>
    <col customWidth="1" min="25" max="27" width="5.14"/>
    <col customWidth="1" min="28" max="28" width="10.29"/>
    <col customWidth="1" hidden="1" min="29" max="29" width="11.0"/>
    <col customWidth="1" min="30" max="31" width="7.0"/>
    <col customWidth="1" min="32" max="33" width="8.0"/>
    <col customWidth="1" hidden="1" min="34" max="35" width="6.29"/>
    <col customWidth="1" hidden="1" min="36" max="36" width="8.43"/>
    <col customWidth="1" hidden="1" min="37" max="51" width="4.86"/>
    <col customWidth="1" min="52" max="52" width="5.14"/>
  </cols>
  <sheetData>
    <row r="1">
      <c r="A1" s="405"/>
      <c r="B1" s="409" t="s">
        <v>116</v>
      </c>
      <c r="C1" s="406"/>
      <c r="D1" s="406"/>
      <c r="E1" s="406"/>
      <c r="F1" s="406"/>
      <c r="G1" s="1171"/>
      <c r="H1" s="408"/>
      <c r="I1" s="1171"/>
      <c r="J1" s="1172"/>
      <c r="K1" s="410"/>
      <c r="L1" s="1173" t="s">
        <v>1852</v>
      </c>
      <c r="M1" s="524">
        <f t="shared" ref="M1:X1" si="1">SUM(AK7:AK14)</f>
        <v>0</v>
      </c>
      <c r="N1" s="525">
        <f t="shared" si="1"/>
        <v>0</v>
      </c>
      <c r="O1" s="487">
        <f t="shared" si="1"/>
        <v>0</v>
      </c>
      <c r="P1" s="488">
        <f t="shared" si="1"/>
        <v>0</v>
      </c>
      <c r="Q1" s="489">
        <f t="shared" si="1"/>
        <v>0</v>
      </c>
      <c r="R1" s="490">
        <f t="shared" si="1"/>
        <v>0</v>
      </c>
      <c r="S1" s="526">
        <f t="shared" si="1"/>
        <v>0</v>
      </c>
      <c r="T1" s="527">
        <f t="shared" si="1"/>
        <v>0</v>
      </c>
      <c r="U1" s="528">
        <f t="shared" si="1"/>
        <v>0</v>
      </c>
      <c r="V1" s="494">
        <f t="shared" si="1"/>
        <v>0</v>
      </c>
      <c r="W1" s="495">
        <f t="shared" si="1"/>
        <v>0</v>
      </c>
      <c r="X1" s="496">
        <f t="shared" si="1"/>
        <v>0</v>
      </c>
      <c r="Y1" s="1174"/>
      <c r="Z1" s="1174"/>
      <c r="AA1" s="1174"/>
      <c r="AB1" s="1174"/>
      <c r="AC1" s="1175"/>
      <c r="AD1" s="429"/>
      <c r="AE1" s="429"/>
      <c r="AF1" s="429"/>
      <c r="AG1" s="429"/>
      <c r="AH1" s="429"/>
      <c r="AI1" s="427"/>
      <c r="AJ1" s="408"/>
      <c r="AK1" s="459"/>
      <c r="AL1" s="431"/>
      <c r="AM1" s="431"/>
      <c r="AN1" s="431"/>
      <c r="AO1" s="431"/>
      <c r="AP1" s="431"/>
      <c r="AQ1" s="460"/>
      <c r="AR1" s="1174"/>
      <c r="AS1" s="408"/>
      <c r="AT1" s="408"/>
      <c r="AU1" s="408"/>
      <c r="AV1" s="408"/>
      <c r="AW1" s="408"/>
      <c r="AX1" s="408"/>
      <c r="AY1" s="408"/>
      <c r="AZ1" s="408"/>
    </row>
    <row r="2" ht="51.0" customHeight="1">
      <c r="A2" s="405"/>
      <c r="B2" s="1176" t="s">
        <v>122</v>
      </c>
      <c r="C2" s="1177" t="s">
        <v>1208</v>
      </c>
      <c r="D2" s="1176" t="s">
        <v>123</v>
      </c>
      <c r="E2" s="1176" t="s">
        <v>126</v>
      </c>
      <c r="F2" s="1176" t="s">
        <v>1853</v>
      </c>
      <c r="G2" s="1178" t="s">
        <v>217</v>
      </c>
      <c r="H2" s="1179" t="s">
        <v>124</v>
      </c>
      <c r="I2" s="1178" t="s">
        <v>218</v>
      </c>
      <c r="J2" s="1178" t="s">
        <v>21</v>
      </c>
      <c r="K2" s="1179"/>
      <c r="L2" s="1180" t="s">
        <v>127</v>
      </c>
      <c r="M2" s="1181" t="s">
        <v>128</v>
      </c>
      <c r="N2" s="441"/>
      <c r="O2" s="441"/>
      <c r="P2" s="441"/>
      <c r="Q2" s="441"/>
      <c r="R2" s="441"/>
      <c r="S2" s="441"/>
      <c r="T2" s="441"/>
      <c r="U2" s="441"/>
      <c r="V2" s="441"/>
      <c r="W2" s="441"/>
      <c r="X2" s="441"/>
      <c r="Y2" s="441"/>
      <c r="Z2" s="441"/>
      <c r="AA2" s="442"/>
      <c r="AB2" s="408"/>
      <c r="AC2" s="1182"/>
      <c r="AD2" s="1182" t="s">
        <v>129</v>
      </c>
      <c r="AE2" s="1182" t="s">
        <v>130</v>
      </c>
      <c r="AF2" s="1183" t="s">
        <v>131</v>
      </c>
      <c r="AG2" s="1183"/>
      <c r="AH2" s="794" t="s">
        <v>220</v>
      </c>
      <c r="AI2" s="794"/>
      <c r="AJ2" s="408"/>
      <c r="AK2" s="459"/>
      <c r="AL2" s="431"/>
      <c r="AM2" s="431"/>
      <c r="AN2" s="431"/>
      <c r="AO2" s="431"/>
      <c r="AP2" s="431"/>
      <c r="AQ2" s="460"/>
      <c r="AR2" s="1174"/>
      <c r="AS2" s="408"/>
      <c r="AT2" s="408"/>
      <c r="AU2" s="408"/>
      <c r="AV2" s="408"/>
      <c r="AW2" s="408"/>
      <c r="AX2" s="408"/>
      <c r="AY2" s="408"/>
      <c r="AZ2" s="408"/>
    </row>
    <row r="3">
      <c r="A3" s="405"/>
      <c r="B3" s="406"/>
      <c r="C3" s="406"/>
      <c r="D3" s="406"/>
      <c r="E3" s="406"/>
      <c r="F3" s="406"/>
      <c r="G3" s="1171"/>
      <c r="H3" s="408"/>
      <c r="I3" s="1171"/>
      <c r="J3" s="1171"/>
      <c r="K3" s="408"/>
      <c r="L3" s="459"/>
      <c r="M3" s="408"/>
      <c r="N3" s="408"/>
      <c r="O3" s="408"/>
      <c r="P3" s="408"/>
      <c r="Q3" s="408"/>
      <c r="R3" s="408"/>
      <c r="S3" s="408"/>
      <c r="T3" s="408"/>
      <c r="U3" s="408"/>
      <c r="V3" s="408"/>
      <c r="W3" s="408"/>
      <c r="X3" s="408"/>
      <c r="Y3" s="408"/>
      <c r="Z3" s="408"/>
      <c r="AA3" s="408"/>
      <c r="AB3" s="408"/>
      <c r="AC3" s="429"/>
      <c r="AD3" s="455">
        <f t="shared" ref="AD3:AF3" si="2">SUM(AD7:AD28)</f>
        <v>0</v>
      </c>
      <c r="AE3" s="455">
        <f t="shared" si="2"/>
        <v>0</v>
      </c>
      <c r="AF3" s="457">
        <f t="shared" si="2"/>
        <v>0</v>
      </c>
      <c r="AG3" s="457"/>
      <c r="AH3" s="458" t="s">
        <v>222</v>
      </c>
      <c r="AI3" s="458">
        <f>SUM(AI7:AI28)</f>
        <v>0</v>
      </c>
      <c r="AJ3" s="408"/>
      <c r="AK3" s="459"/>
      <c r="AL3" s="431"/>
      <c r="AM3" s="431"/>
      <c r="AN3" s="431"/>
      <c r="AO3" s="431"/>
      <c r="AP3" s="460"/>
      <c r="AQ3" s="408"/>
      <c r="AR3" s="408"/>
      <c r="AS3" s="408"/>
      <c r="AT3" s="408"/>
      <c r="AU3" s="408"/>
      <c r="AV3" s="408"/>
      <c r="AW3" s="408"/>
      <c r="AX3" s="408"/>
      <c r="AY3" s="408"/>
      <c r="AZ3" s="408"/>
    </row>
    <row r="4" ht="9.0" customHeight="1">
      <c r="A4" s="405"/>
      <c r="B4" s="252"/>
      <c r="C4" s="406"/>
      <c r="D4" s="406"/>
      <c r="E4" s="406"/>
      <c r="F4" s="406"/>
      <c r="G4" s="1171"/>
      <c r="H4" s="408"/>
      <c r="I4" s="1171"/>
      <c r="J4" s="1171"/>
      <c r="K4" s="408"/>
      <c r="L4" s="459"/>
      <c r="M4" s="408"/>
      <c r="N4" s="408"/>
      <c r="O4" s="408"/>
      <c r="P4" s="408"/>
      <c r="Q4" s="408"/>
      <c r="R4" s="408"/>
      <c r="S4" s="408"/>
      <c r="T4" s="408"/>
      <c r="U4" s="408"/>
      <c r="V4" s="408"/>
      <c r="W4" s="408"/>
      <c r="X4" s="408"/>
      <c r="Y4" s="408"/>
      <c r="Z4" s="408"/>
      <c r="AA4" s="408"/>
      <c r="AB4" s="443"/>
      <c r="AC4" s="429"/>
      <c r="AD4" s="429"/>
      <c r="AE4" s="429"/>
      <c r="AF4" s="429"/>
      <c r="AG4" s="429"/>
      <c r="AH4" s="429"/>
      <c r="AI4" s="461"/>
      <c r="AJ4" s="408"/>
      <c r="AK4" s="448"/>
      <c r="AL4" s="449"/>
      <c r="AM4" s="449"/>
      <c r="AN4" s="449"/>
      <c r="AO4" s="449"/>
      <c r="AP4" s="450"/>
      <c r="AQ4" s="443"/>
      <c r="AR4" s="443"/>
      <c r="AS4" s="443"/>
      <c r="AT4" s="443"/>
      <c r="AU4" s="443"/>
      <c r="AV4" s="443"/>
      <c r="AW4" s="443"/>
      <c r="AX4" s="443"/>
      <c r="AY4" s="443"/>
      <c r="AZ4" s="443"/>
    </row>
    <row r="5" ht="24.75" customHeight="1">
      <c r="A5" s="462"/>
      <c r="B5" s="1184" t="s">
        <v>1854</v>
      </c>
      <c r="C5" s="1185"/>
      <c r="D5" s="1185"/>
      <c r="E5" s="1185"/>
      <c r="F5" s="1185"/>
      <c r="G5" s="1185"/>
      <c r="H5" s="1185"/>
      <c r="I5" s="1185"/>
      <c r="J5" s="1185"/>
      <c r="K5" s="1185"/>
      <c r="L5" s="1186"/>
      <c r="M5" s="58" t="s">
        <v>30</v>
      </c>
      <c r="N5" s="59" t="s">
        <v>31</v>
      </c>
      <c r="O5" s="60" t="s">
        <v>32</v>
      </c>
      <c r="P5" s="61" t="s">
        <v>33</v>
      </c>
      <c r="Q5" s="62" t="s">
        <v>34</v>
      </c>
      <c r="R5" s="63" t="s">
        <v>35</v>
      </c>
      <c r="S5" s="64" t="s">
        <v>36</v>
      </c>
      <c r="T5" s="65" t="s">
        <v>37</v>
      </c>
      <c r="U5" s="66" t="s">
        <v>38</v>
      </c>
      <c r="V5" s="67" t="s">
        <v>39</v>
      </c>
      <c r="W5" s="68" t="s">
        <v>40</v>
      </c>
      <c r="X5" s="69" t="s">
        <v>41</v>
      </c>
      <c r="Y5" s="466" t="s">
        <v>42</v>
      </c>
      <c r="Z5" s="71" t="s">
        <v>43</v>
      </c>
      <c r="AA5" s="72" t="s">
        <v>44</v>
      </c>
      <c r="AB5" s="443"/>
      <c r="AC5" s="461"/>
      <c r="AD5" s="455"/>
      <c r="AE5" s="455"/>
      <c r="AF5" s="1187"/>
      <c r="AG5" s="457"/>
      <c r="AH5" s="467"/>
      <c r="AI5" s="467"/>
      <c r="AJ5" s="468"/>
      <c r="AK5" s="58" t="s">
        <v>30</v>
      </c>
      <c r="AL5" s="59" t="s">
        <v>31</v>
      </c>
      <c r="AM5" s="60" t="s">
        <v>32</v>
      </c>
      <c r="AN5" s="61" t="s">
        <v>33</v>
      </c>
      <c r="AO5" s="62" t="s">
        <v>34</v>
      </c>
      <c r="AP5" s="63" t="s">
        <v>35</v>
      </c>
      <c r="AQ5" s="116" t="s">
        <v>1855</v>
      </c>
      <c r="AR5" s="65" t="s">
        <v>37</v>
      </c>
      <c r="AS5" s="66" t="s">
        <v>38</v>
      </c>
      <c r="AT5" s="67" t="s">
        <v>39</v>
      </c>
      <c r="AU5" s="68" t="s">
        <v>40</v>
      </c>
      <c r="AV5" s="69" t="s">
        <v>41</v>
      </c>
      <c r="AW5" s="466" t="s">
        <v>42</v>
      </c>
      <c r="AX5" s="71" t="s">
        <v>43</v>
      </c>
      <c r="AY5" s="72" t="s">
        <v>44</v>
      </c>
      <c r="AZ5" s="362"/>
    </row>
    <row r="6" ht="22.5" customHeight="1">
      <c r="A6" s="462"/>
      <c r="B6" s="238"/>
      <c r="C6" s="239"/>
      <c r="D6" s="239"/>
      <c r="E6" s="239"/>
      <c r="F6" s="239"/>
      <c r="G6" s="239"/>
      <c r="H6" s="239"/>
      <c r="I6" s="239"/>
      <c r="J6" s="239"/>
      <c r="K6" s="239"/>
      <c r="L6" s="240"/>
      <c r="M6" s="58" t="s">
        <v>45</v>
      </c>
      <c r="N6" s="59" t="s">
        <v>46</v>
      </c>
      <c r="O6" s="79" t="s">
        <v>47</v>
      </c>
      <c r="P6" s="61" t="s">
        <v>48</v>
      </c>
      <c r="Q6" s="62" t="s">
        <v>49</v>
      </c>
      <c r="R6" s="63" t="s">
        <v>50</v>
      </c>
      <c r="S6" s="83" t="s">
        <v>51</v>
      </c>
      <c r="T6" s="65" t="s">
        <v>52</v>
      </c>
      <c r="U6" s="66" t="s">
        <v>53</v>
      </c>
      <c r="V6" s="67" t="s">
        <v>54</v>
      </c>
      <c r="W6" s="68" t="s">
        <v>55</v>
      </c>
      <c r="X6" s="69" t="s">
        <v>56</v>
      </c>
      <c r="Y6" s="466" t="s">
        <v>57</v>
      </c>
      <c r="Z6" s="71" t="s">
        <v>58</v>
      </c>
      <c r="AA6" s="72" t="s">
        <v>59</v>
      </c>
      <c r="AB6" s="443"/>
      <c r="AC6" s="461"/>
      <c r="AD6" s="473" t="s">
        <v>142</v>
      </c>
      <c r="AE6" s="473" t="s">
        <v>142</v>
      </c>
      <c r="AF6" s="1188" t="s">
        <v>24</v>
      </c>
      <c r="AG6" s="475"/>
      <c r="AH6" s="476" t="s">
        <v>220</v>
      </c>
      <c r="AI6" s="476" t="s">
        <v>222</v>
      </c>
      <c r="AJ6" s="468"/>
      <c r="AK6" s="58" t="s">
        <v>45</v>
      </c>
      <c r="AL6" s="59" t="s">
        <v>46</v>
      </c>
      <c r="AM6" s="79" t="s">
        <v>47</v>
      </c>
      <c r="AN6" s="61" t="s">
        <v>48</v>
      </c>
      <c r="AO6" s="62" t="s">
        <v>49</v>
      </c>
      <c r="AP6" s="63" t="s">
        <v>50</v>
      </c>
      <c r="AQ6" s="116" t="s">
        <v>1217</v>
      </c>
      <c r="AR6" s="65" t="s">
        <v>52</v>
      </c>
      <c r="AS6" s="66" t="s">
        <v>53</v>
      </c>
      <c r="AT6" s="67" t="s">
        <v>54</v>
      </c>
      <c r="AU6" s="68" t="s">
        <v>55</v>
      </c>
      <c r="AV6" s="69" t="s">
        <v>56</v>
      </c>
      <c r="AW6" s="466" t="s">
        <v>57</v>
      </c>
      <c r="AX6" s="71" t="s">
        <v>58</v>
      </c>
      <c r="AY6" s="72" t="s">
        <v>59</v>
      </c>
      <c r="AZ6" s="362"/>
    </row>
    <row r="7" ht="12.0" hidden="1" customHeight="1">
      <c r="A7" s="540"/>
      <c r="B7" s="516" t="s">
        <v>1856</v>
      </c>
      <c r="C7" s="516" t="s">
        <v>1857</v>
      </c>
      <c r="D7" s="383" t="s">
        <v>1858</v>
      </c>
      <c r="E7" s="383" t="s">
        <v>1859</v>
      </c>
      <c r="F7" s="383" t="s">
        <v>1860</v>
      </c>
      <c r="G7" s="1189"/>
      <c r="H7" s="521">
        <v>25.0</v>
      </c>
      <c r="I7" s="1189" t="s">
        <v>146</v>
      </c>
      <c r="J7" s="1189"/>
      <c r="K7" s="521"/>
      <c r="L7" s="1190">
        <v>1500.0</v>
      </c>
      <c r="M7" s="1191"/>
      <c r="N7" s="1192"/>
      <c r="O7" s="487"/>
      <c r="P7" s="1193"/>
      <c r="Q7" s="1194"/>
      <c r="R7" s="1195"/>
      <c r="S7" s="1196"/>
      <c r="T7" s="1197"/>
      <c r="U7" s="1198"/>
      <c r="V7" s="1199"/>
      <c r="W7" s="1200"/>
      <c r="X7" s="1201"/>
      <c r="Y7" s="1202" t="s">
        <v>1861</v>
      </c>
      <c r="Z7" s="1203" t="s">
        <v>1861</v>
      </c>
      <c r="AA7" s="1204" t="s">
        <v>1861</v>
      </c>
      <c r="AB7" s="469"/>
      <c r="AC7" s="461"/>
      <c r="AD7" s="542">
        <f t="shared" ref="AD7:AD14" si="4">SUM(M7:AA7)</f>
        <v>0</v>
      </c>
      <c r="AE7" s="542">
        <f t="shared" ref="AE7:AE14" si="5">AD7*H7</f>
        <v>0</v>
      </c>
      <c r="AF7" s="1205">
        <f t="shared" ref="AF7:AF14" si="6">SUM(M7:AA7)*L7</f>
        <v>0</v>
      </c>
      <c r="AG7" s="544"/>
      <c r="AH7" s="545"/>
      <c r="AI7" s="545"/>
      <c r="AJ7" s="546"/>
      <c r="AK7" s="469">
        <f t="shared" ref="AK7:AY7" si="3">$H7*M7</f>
        <v>0</v>
      </c>
      <c r="AL7" s="469">
        <f t="shared" si="3"/>
        <v>0</v>
      </c>
      <c r="AM7" s="469">
        <f t="shared" si="3"/>
        <v>0</v>
      </c>
      <c r="AN7" s="443">
        <f t="shared" si="3"/>
        <v>0</v>
      </c>
      <c r="AO7" s="443">
        <f t="shared" si="3"/>
        <v>0</v>
      </c>
      <c r="AP7" s="469">
        <f t="shared" si="3"/>
        <v>0</v>
      </c>
      <c r="AQ7" s="469">
        <f t="shared" si="3"/>
        <v>0</v>
      </c>
      <c r="AR7" s="469">
        <f t="shared" si="3"/>
        <v>0</v>
      </c>
      <c r="AS7" s="469">
        <f t="shared" si="3"/>
        <v>0</v>
      </c>
      <c r="AT7" s="469">
        <f t="shared" si="3"/>
        <v>0</v>
      </c>
      <c r="AU7" s="469">
        <f t="shared" si="3"/>
        <v>0</v>
      </c>
      <c r="AV7" s="469">
        <f t="shared" si="3"/>
        <v>0</v>
      </c>
      <c r="AW7" s="469" t="str">
        <f t="shared" si="3"/>
        <v>#VALUE!</v>
      </c>
      <c r="AX7" s="469" t="str">
        <f t="shared" si="3"/>
        <v>#VALUE!</v>
      </c>
      <c r="AY7" s="469" t="str">
        <f t="shared" si="3"/>
        <v>#VALUE!</v>
      </c>
      <c r="AZ7" s="547"/>
    </row>
    <row r="8" ht="12.0" hidden="1" customHeight="1">
      <c r="A8" s="462"/>
      <c r="B8" s="516" t="s">
        <v>1856</v>
      </c>
      <c r="C8" s="516" t="s">
        <v>1862</v>
      </c>
      <c r="D8" s="383" t="s">
        <v>1858</v>
      </c>
      <c r="E8" s="383" t="s">
        <v>1859</v>
      </c>
      <c r="F8" s="383" t="s">
        <v>1863</v>
      </c>
      <c r="G8" s="1189"/>
      <c r="H8" s="521">
        <v>24.0</v>
      </c>
      <c r="I8" s="1189" t="s">
        <v>146</v>
      </c>
      <c r="J8" s="1189"/>
      <c r="K8" s="521"/>
      <c r="L8" s="1190">
        <v>1500.0</v>
      </c>
      <c r="M8" s="485"/>
      <c r="N8" s="486"/>
      <c r="O8" s="487"/>
      <c r="P8" s="488"/>
      <c r="Q8" s="489"/>
      <c r="R8" s="490"/>
      <c r="S8" s="491"/>
      <c r="T8" s="492"/>
      <c r="U8" s="493"/>
      <c r="V8" s="494"/>
      <c r="W8" s="495"/>
      <c r="X8" s="496"/>
      <c r="Y8" s="497" t="s">
        <v>1861</v>
      </c>
      <c r="Z8" s="498" t="s">
        <v>1861</v>
      </c>
      <c r="AA8" s="499" t="s">
        <v>1861</v>
      </c>
      <c r="AB8" s="443"/>
      <c r="AC8" s="461"/>
      <c r="AD8" s="513">
        <f t="shared" si="4"/>
        <v>0</v>
      </c>
      <c r="AE8" s="513">
        <f t="shared" si="5"/>
        <v>0</v>
      </c>
      <c r="AF8" s="1206">
        <f t="shared" si="6"/>
        <v>0</v>
      </c>
      <c r="AG8" s="503"/>
      <c r="AH8" s="458"/>
      <c r="AI8" s="458"/>
      <c r="AJ8" s="515"/>
      <c r="AK8" s="443">
        <f t="shared" ref="AK8:AY8" si="7">$H8*M8</f>
        <v>0</v>
      </c>
      <c r="AL8" s="443">
        <f t="shared" si="7"/>
        <v>0</v>
      </c>
      <c r="AM8" s="443">
        <f t="shared" si="7"/>
        <v>0</v>
      </c>
      <c r="AN8" s="443">
        <f t="shared" si="7"/>
        <v>0</v>
      </c>
      <c r="AO8" s="443">
        <f t="shared" si="7"/>
        <v>0</v>
      </c>
      <c r="AP8" s="443">
        <f t="shared" si="7"/>
        <v>0</v>
      </c>
      <c r="AQ8" s="443">
        <f t="shared" si="7"/>
        <v>0</v>
      </c>
      <c r="AR8" s="443">
        <f t="shared" si="7"/>
        <v>0</v>
      </c>
      <c r="AS8" s="443">
        <f t="shared" si="7"/>
        <v>0</v>
      </c>
      <c r="AT8" s="443">
        <f t="shared" si="7"/>
        <v>0</v>
      </c>
      <c r="AU8" s="443">
        <f t="shared" si="7"/>
        <v>0</v>
      </c>
      <c r="AV8" s="443">
        <f t="shared" si="7"/>
        <v>0</v>
      </c>
      <c r="AW8" s="443" t="str">
        <f t="shared" si="7"/>
        <v>#VALUE!</v>
      </c>
      <c r="AX8" s="443" t="str">
        <f t="shared" si="7"/>
        <v>#VALUE!</v>
      </c>
      <c r="AY8" s="443" t="str">
        <f t="shared" si="7"/>
        <v>#VALUE!</v>
      </c>
      <c r="AZ8" s="362"/>
    </row>
    <row r="9" ht="12.0" hidden="1" customHeight="1">
      <c r="A9" s="462"/>
      <c r="B9" s="516" t="s">
        <v>1856</v>
      </c>
      <c r="C9" s="516" t="s">
        <v>1864</v>
      </c>
      <c r="D9" s="383" t="s">
        <v>1865</v>
      </c>
      <c r="E9" s="383" t="s">
        <v>1866</v>
      </c>
      <c r="F9" s="383" t="s">
        <v>1867</v>
      </c>
      <c r="G9" s="1189"/>
      <c r="H9" s="521">
        <v>64.0</v>
      </c>
      <c r="I9" s="1189" t="s">
        <v>146</v>
      </c>
      <c r="J9" s="1189"/>
      <c r="K9" s="521"/>
      <c r="L9" s="1190">
        <v>1500.0</v>
      </c>
      <c r="M9" s="485"/>
      <c r="N9" s="486"/>
      <c r="O9" s="487"/>
      <c r="P9" s="488"/>
      <c r="Q9" s="489"/>
      <c r="R9" s="490"/>
      <c r="S9" s="491"/>
      <c r="T9" s="492"/>
      <c r="U9" s="493"/>
      <c r="V9" s="494"/>
      <c r="W9" s="495"/>
      <c r="X9" s="496"/>
      <c r="Y9" s="497" t="s">
        <v>1861</v>
      </c>
      <c r="Z9" s="498" t="s">
        <v>1861</v>
      </c>
      <c r="AA9" s="499" t="s">
        <v>1861</v>
      </c>
      <c r="AB9" s="443"/>
      <c r="AC9" s="461"/>
      <c r="AD9" s="513">
        <f t="shared" si="4"/>
        <v>0</v>
      </c>
      <c r="AE9" s="513">
        <f t="shared" si="5"/>
        <v>0</v>
      </c>
      <c r="AF9" s="1206">
        <f t="shared" si="6"/>
        <v>0</v>
      </c>
      <c r="AG9" s="503"/>
      <c r="AH9" s="458"/>
      <c r="AI9" s="458"/>
      <c r="AJ9" s="515"/>
      <c r="AK9" s="443">
        <f t="shared" ref="AK9:AY9" si="8">$H9*M9</f>
        <v>0</v>
      </c>
      <c r="AL9" s="443">
        <f t="shared" si="8"/>
        <v>0</v>
      </c>
      <c r="AM9" s="443">
        <f t="shared" si="8"/>
        <v>0</v>
      </c>
      <c r="AN9" s="443">
        <f t="shared" si="8"/>
        <v>0</v>
      </c>
      <c r="AO9" s="443">
        <f t="shared" si="8"/>
        <v>0</v>
      </c>
      <c r="AP9" s="443">
        <f t="shared" si="8"/>
        <v>0</v>
      </c>
      <c r="AQ9" s="443">
        <f t="shared" si="8"/>
        <v>0</v>
      </c>
      <c r="AR9" s="443">
        <f t="shared" si="8"/>
        <v>0</v>
      </c>
      <c r="AS9" s="443">
        <f t="shared" si="8"/>
        <v>0</v>
      </c>
      <c r="AT9" s="443">
        <f t="shared" si="8"/>
        <v>0</v>
      </c>
      <c r="AU9" s="443">
        <f t="shared" si="8"/>
        <v>0</v>
      </c>
      <c r="AV9" s="443">
        <f t="shared" si="8"/>
        <v>0</v>
      </c>
      <c r="AW9" s="443" t="str">
        <f t="shared" si="8"/>
        <v>#VALUE!</v>
      </c>
      <c r="AX9" s="443" t="str">
        <f t="shared" si="8"/>
        <v>#VALUE!</v>
      </c>
      <c r="AY9" s="443" t="str">
        <f t="shared" si="8"/>
        <v>#VALUE!</v>
      </c>
      <c r="AZ9" s="362"/>
    </row>
    <row r="10" ht="12.0" customHeight="1">
      <c r="A10" s="462"/>
      <c r="B10" s="1207" t="s">
        <v>1856</v>
      </c>
      <c r="C10" s="1207" t="s">
        <v>1868</v>
      </c>
      <c r="D10" s="1208" t="s">
        <v>1869</v>
      </c>
      <c r="E10" s="1208" t="s">
        <v>1870</v>
      </c>
      <c r="F10" s="1209" t="s">
        <v>1871</v>
      </c>
      <c r="G10" s="1210"/>
      <c r="H10" s="1211">
        <v>11.0</v>
      </c>
      <c r="I10" s="1210" t="s">
        <v>146</v>
      </c>
      <c r="J10" s="1210"/>
      <c r="K10" s="1211"/>
      <c r="L10" s="1212">
        <v>250.0</v>
      </c>
      <c r="M10" s="485"/>
      <c r="N10" s="486"/>
      <c r="O10" s="487"/>
      <c r="P10" s="488"/>
      <c r="Q10" s="489"/>
      <c r="R10" s="490"/>
      <c r="S10" s="491"/>
      <c r="T10" s="492"/>
      <c r="U10" s="493"/>
      <c r="V10" s="494"/>
      <c r="W10" s="495"/>
      <c r="X10" s="496"/>
      <c r="Y10" s="1213"/>
      <c r="Z10" s="1214"/>
      <c r="AA10" s="1215"/>
      <c r="AB10" s="1216"/>
      <c r="AC10" s="1217"/>
      <c r="AD10" s="1218">
        <f t="shared" si="4"/>
        <v>0</v>
      </c>
      <c r="AE10" s="1218">
        <f t="shared" si="5"/>
        <v>0</v>
      </c>
      <c r="AF10" s="1219">
        <f t="shared" si="6"/>
        <v>0</v>
      </c>
      <c r="AG10" s="503"/>
      <c r="AH10" s="458"/>
      <c r="AI10" s="458"/>
      <c r="AJ10" s="515"/>
      <c r="AK10" s="443">
        <f t="shared" ref="AK10:AY10" si="9">$H10*M10</f>
        <v>0</v>
      </c>
      <c r="AL10" s="443">
        <f t="shared" si="9"/>
        <v>0</v>
      </c>
      <c r="AM10" s="443">
        <f t="shared" si="9"/>
        <v>0</v>
      </c>
      <c r="AN10" s="443">
        <f t="shared" si="9"/>
        <v>0</v>
      </c>
      <c r="AO10" s="443">
        <f t="shared" si="9"/>
        <v>0</v>
      </c>
      <c r="AP10" s="443">
        <f t="shared" si="9"/>
        <v>0</v>
      </c>
      <c r="AQ10" s="443">
        <f t="shared" si="9"/>
        <v>0</v>
      </c>
      <c r="AR10" s="443">
        <f t="shared" si="9"/>
        <v>0</v>
      </c>
      <c r="AS10" s="443">
        <f t="shared" si="9"/>
        <v>0</v>
      </c>
      <c r="AT10" s="443">
        <f t="shared" si="9"/>
        <v>0</v>
      </c>
      <c r="AU10" s="443">
        <f t="shared" si="9"/>
        <v>0</v>
      </c>
      <c r="AV10" s="443">
        <f t="shared" si="9"/>
        <v>0</v>
      </c>
      <c r="AW10" s="443">
        <f t="shared" si="9"/>
        <v>0</v>
      </c>
      <c r="AX10" s="443">
        <f t="shared" si="9"/>
        <v>0</v>
      </c>
      <c r="AY10" s="443">
        <f t="shared" si="9"/>
        <v>0</v>
      </c>
      <c r="AZ10" s="362"/>
    </row>
    <row r="11" ht="12.0" customHeight="1">
      <c r="A11" s="462"/>
      <c r="B11" s="1207" t="s">
        <v>1856</v>
      </c>
      <c r="C11" s="1207" t="s">
        <v>1872</v>
      </c>
      <c r="D11" s="1208" t="s">
        <v>1869</v>
      </c>
      <c r="E11" s="1208" t="s">
        <v>1870</v>
      </c>
      <c r="F11" s="1209" t="s">
        <v>1873</v>
      </c>
      <c r="G11" s="1210"/>
      <c r="H11" s="1211">
        <v>6.0</v>
      </c>
      <c r="I11" s="1210" t="s">
        <v>146</v>
      </c>
      <c r="J11" s="1210"/>
      <c r="K11" s="1211"/>
      <c r="L11" s="1212">
        <v>250.0</v>
      </c>
      <c r="M11" s="485"/>
      <c r="N11" s="486"/>
      <c r="O11" s="487"/>
      <c r="P11" s="488"/>
      <c r="Q11" s="489"/>
      <c r="R11" s="490"/>
      <c r="S11" s="491"/>
      <c r="T11" s="492"/>
      <c r="U11" s="493"/>
      <c r="V11" s="494"/>
      <c r="W11" s="495"/>
      <c r="X11" s="496"/>
      <c r="Y11" s="1213"/>
      <c r="Z11" s="1214"/>
      <c r="AA11" s="1215"/>
      <c r="AB11" s="1216"/>
      <c r="AC11" s="1217"/>
      <c r="AD11" s="1218">
        <f t="shared" si="4"/>
        <v>0</v>
      </c>
      <c r="AE11" s="1218">
        <f t="shared" si="5"/>
        <v>0</v>
      </c>
      <c r="AF11" s="1219">
        <f t="shared" si="6"/>
        <v>0</v>
      </c>
      <c r="AG11" s="503"/>
      <c r="AH11" s="458"/>
      <c r="AI11" s="458"/>
      <c r="AJ11" s="515"/>
      <c r="AK11" s="443">
        <f t="shared" ref="AK11:AY11" si="10">$H11*M11</f>
        <v>0</v>
      </c>
      <c r="AL11" s="443">
        <f t="shared" si="10"/>
        <v>0</v>
      </c>
      <c r="AM11" s="443">
        <f t="shared" si="10"/>
        <v>0</v>
      </c>
      <c r="AN11" s="443">
        <f t="shared" si="10"/>
        <v>0</v>
      </c>
      <c r="AO11" s="443">
        <f t="shared" si="10"/>
        <v>0</v>
      </c>
      <c r="AP11" s="443">
        <f t="shared" si="10"/>
        <v>0</v>
      </c>
      <c r="AQ11" s="443">
        <f t="shared" si="10"/>
        <v>0</v>
      </c>
      <c r="AR11" s="443">
        <f t="shared" si="10"/>
        <v>0</v>
      </c>
      <c r="AS11" s="443">
        <f t="shared" si="10"/>
        <v>0</v>
      </c>
      <c r="AT11" s="443">
        <f t="shared" si="10"/>
        <v>0</v>
      </c>
      <c r="AU11" s="443">
        <f t="shared" si="10"/>
        <v>0</v>
      </c>
      <c r="AV11" s="443">
        <f t="shared" si="10"/>
        <v>0</v>
      </c>
      <c r="AW11" s="443">
        <f t="shared" si="10"/>
        <v>0</v>
      </c>
      <c r="AX11" s="443">
        <f t="shared" si="10"/>
        <v>0</v>
      </c>
      <c r="AY11" s="443">
        <f t="shared" si="10"/>
        <v>0</v>
      </c>
      <c r="AZ11" s="362"/>
    </row>
    <row r="12" ht="12.0" customHeight="1">
      <c r="A12" s="462"/>
      <c r="B12" s="1207" t="s">
        <v>1856</v>
      </c>
      <c r="C12" s="1207" t="s">
        <v>1874</v>
      </c>
      <c r="D12" s="1208" t="s">
        <v>1869</v>
      </c>
      <c r="E12" s="1208" t="s">
        <v>1870</v>
      </c>
      <c r="F12" s="1209" t="s">
        <v>1875</v>
      </c>
      <c r="G12" s="1210"/>
      <c r="H12" s="1211">
        <v>10.0</v>
      </c>
      <c r="I12" s="1210" t="s">
        <v>146</v>
      </c>
      <c r="J12" s="1210"/>
      <c r="K12" s="1211"/>
      <c r="L12" s="1212">
        <v>250.0</v>
      </c>
      <c r="M12" s="485"/>
      <c r="N12" s="486"/>
      <c r="O12" s="487"/>
      <c r="P12" s="488"/>
      <c r="Q12" s="489"/>
      <c r="R12" s="490"/>
      <c r="S12" s="491"/>
      <c r="T12" s="492"/>
      <c r="U12" s="493"/>
      <c r="V12" s="494"/>
      <c r="W12" s="495"/>
      <c r="X12" s="496"/>
      <c r="Y12" s="1213"/>
      <c r="Z12" s="1214"/>
      <c r="AA12" s="1215"/>
      <c r="AB12" s="1216"/>
      <c r="AC12" s="1217"/>
      <c r="AD12" s="1218">
        <f t="shared" si="4"/>
        <v>0</v>
      </c>
      <c r="AE12" s="1218">
        <f t="shared" si="5"/>
        <v>0</v>
      </c>
      <c r="AF12" s="1219">
        <f t="shared" si="6"/>
        <v>0</v>
      </c>
      <c r="AG12" s="503"/>
      <c r="AH12" s="458"/>
      <c r="AI12" s="458"/>
      <c r="AJ12" s="515"/>
      <c r="AK12" s="443">
        <f t="shared" ref="AK12:AY12" si="11">$H12*M12</f>
        <v>0</v>
      </c>
      <c r="AL12" s="443">
        <f t="shared" si="11"/>
        <v>0</v>
      </c>
      <c r="AM12" s="443">
        <f t="shared" si="11"/>
        <v>0</v>
      </c>
      <c r="AN12" s="443">
        <f t="shared" si="11"/>
        <v>0</v>
      </c>
      <c r="AO12" s="443">
        <f t="shared" si="11"/>
        <v>0</v>
      </c>
      <c r="AP12" s="443">
        <f t="shared" si="11"/>
        <v>0</v>
      </c>
      <c r="AQ12" s="443">
        <f t="shared" si="11"/>
        <v>0</v>
      </c>
      <c r="AR12" s="443">
        <f t="shared" si="11"/>
        <v>0</v>
      </c>
      <c r="AS12" s="443">
        <f t="shared" si="11"/>
        <v>0</v>
      </c>
      <c r="AT12" s="443">
        <f t="shared" si="11"/>
        <v>0</v>
      </c>
      <c r="AU12" s="443">
        <f t="shared" si="11"/>
        <v>0</v>
      </c>
      <c r="AV12" s="443">
        <f t="shared" si="11"/>
        <v>0</v>
      </c>
      <c r="AW12" s="443">
        <f t="shared" si="11"/>
        <v>0</v>
      </c>
      <c r="AX12" s="443">
        <f t="shared" si="11"/>
        <v>0</v>
      </c>
      <c r="AY12" s="443">
        <f t="shared" si="11"/>
        <v>0</v>
      </c>
      <c r="AZ12" s="362"/>
    </row>
    <row r="13" ht="12.0" customHeight="1">
      <c r="A13" s="462"/>
      <c r="B13" s="1207" t="s">
        <v>1856</v>
      </c>
      <c r="C13" s="1207" t="s">
        <v>1876</v>
      </c>
      <c r="D13" s="1208" t="s">
        <v>1869</v>
      </c>
      <c r="E13" s="1208" t="s">
        <v>1877</v>
      </c>
      <c r="F13" s="1209" t="s">
        <v>1878</v>
      </c>
      <c r="G13" s="1210"/>
      <c r="H13" s="1211">
        <v>1.0</v>
      </c>
      <c r="I13" s="1210" t="s">
        <v>146</v>
      </c>
      <c r="J13" s="1210"/>
      <c r="K13" s="1211"/>
      <c r="L13" s="1212">
        <v>650.0</v>
      </c>
      <c r="M13" s="485"/>
      <c r="N13" s="486"/>
      <c r="O13" s="487"/>
      <c r="P13" s="488"/>
      <c r="Q13" s="489"/>
      <c r="R13" s="490"/>
      <c r="S13" s="491"/>
      <c r="T13" s="492"/>
      <c r="U13" s="493"/>
      <c r="V13" s="494"/>
      <c r="W13" s="495"/>
      <c r="X13" s="496"/>
      <c r="Y13" s="1213"/>
      <c r="Z13" s="1214"/>
      <c r="AA13" s="1215"/>
      <c r="AB13" s="1216"/>
      <c r="AC13" s="1217"/>
      <c r="AD13" s="1218">
        <f t="shared" si="4"/>
        <v>0</v>
      </c>
      <c r="AE13" s="1218">
        <f t="shared" si="5"/>
        <v>0</v>
      </c>
      <c r="AF13" s="1219">
        <f t="shared" si="6"/>
        <v>0</v>
      </c>
      <c r="AG13" s="503"/>
      <c r="AH13" s="458"/>
      <c r="AI13" s="458"/>
      <c r="AJ13" s="515"/>
      <c r="AK13" s="443">
        <f t="shared" ref="AK13:AY13" si="12">$H13*M13</f>
        <v>0</v>
      </c>
      <c r="AL13" s="443">
        <f t="shared" si="12"/>
        <v>0</v>
      </c>
      <c r="AM13" s="443">
        <f t="shared" si="12"/>
        <v>0</v>
      </c>
      <c r="AN13" s="443">
        <f t="shared" si="12"/>
        <v>0</v>
      </c>
      <c r="AO13" s="443">
        <f t="shared" si="12"/>
        <v>0</v>
      </c>
      <c r="AP13" s="443">
        <f t="shared" si="12"/>
        <v>0</v>
      </c>
      <c r="AQ13" s="443">
        <f t="shared" si="12"/>
        <v>0</v>
      </c>
      <c r="AR13" s="443">
        <f t="shared" si="12"/>
        <v>0</v>
      </c>
      <c r="AS13" s="443">
        <f t="shared" si="12"/>
        <v>0</v>
      </c>
      <c r="AT13" s="443">
        <f t="shared" si="12"/>
        <v>0</v>
      </c>
      <c r="AU13" s="443">
        <f t="shared" si="12"/>
        <v>0</v>
      </c>
      <c r="AV13" s="443">
        <f t="shared" si="12"/>
        <v>0</v>
      </c>
      <c r="AW13" s="443">
        <f t="shared" si="12"/>
        <v>0</v>
      </c>
      <c r="AX13" s="443">
        <f t="shared" si="12"/>
        <v>0</v>
      </c>
      <c r="AY13" s="443">
        <f t="shared" si="12"/>
        <v>0</v>
      </c>
      <c r="AZ13" s="362"/>
    </row>
    <row r="14" ht="12.0" customHeight="1">
      <c r="A14" s="462"/>
      <c r="B14" s="1207" t="s">
        <v>1856</v>
      </c>
      <c r="C14" s="1207" t="s">
        <v>1879</v>
      </c>
      <c r="D14" s="1208" t="s">
        <v>1869</v>
      </c>
      <c r="E14" s="1208" t="s">
        <v>1877</v>
      </c>
      <c r="F14" s="1208" t="s">
        <v>1880</v>
      </c>
      <c r="G14" s="1210"/>
      <c r="H14" s="1211">
        <v>1.0</v>
      </c>
      <c r="I14" s="1210" t="s">
        <v>146</v>
      </c>
      <c r="J14" s="1210"/>
      <c r="K14" s="1211"/>
      <c r="L14" s="1212">
        <v>1200.0</v>
      </c>
      <c r="M14" s="485"/>
      <c r="N14" s="486"/>
      <c r="O14" s="487"/>
      <c r="P14" s="488"/>
      <c r="Q14" s="489"/>
      <c r="R14" s="490"/>
      <c r="S14" s="491"/>
      <c r="T14" s="492"/>
      <c r="U14" s="493"/>
      <c r="V14" s="494"/>
      <c r="W14" s="495"/>
      <c r="X14" s="496"/>
      <c r="Y14" s="1213"/>
      <c r="Z14" s="1214"/>
      <c r="AA14" s="1215"/>
      <c r="AB14" s="1216"/>
      <c r="AC14" s="1217"/>
      <c r="AD14" s="1218">
        <f t="shared" si="4"/>
        <v>0</v>
      </c>
      <c r="AE14" s="1218">
        <f t="shared" si="5"/>
        <v>0</v>
      </c>
      <c r="AF14" s="1219">
        <f t="shared" si="6"/>
        <v>0</v>
      </c>
      <c r="AG14" s="503"/>
      <c r="AH14" s="458"/>
      <c r="AI14" s="458"/>
      <c r="AJ14" s="515"/>
      <c r="AK14" s="443">
        <f t="shared" ref="AK14:AY14" si="13">$H14*M14</f>
        <v>0</v>
      </c>
      <c r="AL14" s="443">
        <f t="shared" si="13"/>
        <v>0</v>
      </c>
      <c r="AM14" s="443">
        <f t="shared" si="13"/>
        <v>0</v>
      </c>
      <c r="AN14" s="443">
        <f t="shared" si="13"/>
        <v>0</v>
      </c>
      <c r="AO14" s="443">
        <f t="shared" si="13"/>
        <v>0</v>
      </c>
      <c r="AP14" s="443">
        <f t="shared" si="13"/>
        <v>0</v>
      </c>
      <c r="AQ14" s="443">
        <f t="shared" si="13"/>
        <v>0</v>
      </c>
      <c r="AR14" s="443">
        <f t="shared" si="13"/>
        <v>0</v>
      </c>
      <c r="AS14" s="443">
        <f t="shared" si="13"/>
        <v>0</v>
      </c>
      <c r="AT14" s="443">
        <f t="shared" si="13"/>
        <v>0</v>
      </c>
      <c r="AU14" s="443">
        <f t="shared" si="13"/>
        <v>0</v>
      </c>
      <c r="AV14" s="443">
        <f t="shared" si="13"/>
        <v>0</v>
      </c>
      <c r="AW14" s="443">
        <f t="shared" si="13"/>
        <v>0</v>
      </c>
      <c r="AX14" s="443">
        <f t="shared" si="13"/>
        <v>0</v>
      </c>
      <c r="AY14" s="443">
        <f t="shared" si="13"/>
        <v>0</v>
      </c>
      <c r="AZ14" s="362"/>
    </row>
    <row r="15" ht="12.0" customHeight="1">
      <c r="A15" s="462"/>
      <c r="B15" s="1220"/>
      <c r="C15" s="1220"/>
      <c r="D15" s="1221"/>
      <c r="E15" s="1221"/>
      <c r="F15" s="1221"/>
      <c r="G15" s="1220"/>
      <c r="H15" s="556"/>
      <c r="I15" s="1220"/>
      <c r="J15" s="1220"/>
      <c r="K15" s="556"/>
      <c r="L15" s="560"/>
      <c r="M15" s="556"/>
      <c r="N15" s="556"/>
      <c r="O15" s="556"/>
      <c r="P15" s="556"/>
      <c r="Q15" s="556"/>
      <c r="R15" s="556"/>
      <c r="S15" s="556"/>
      <c r="T15" s="556"/>
      <c r="U15" s="556"/>
      <c r="V15" s="556"/>
      <c r="W15" s="556"/>
      <c r="X15" s="556"/>
      <c r="Y15" s="556"/>
      <c r="Z15" s="556"/>
      <c r="AA15" s="556"/>
      <c r="AB15" s="556"/>
      <c r="AC15" s="556"/>
      <c r="AD15" s="556"/>
      <c r="AE15" s="556"/>
      <c r="AF15" s="556"/>
      <c r="AG15" s="503"/>
      <c r="AH15" s="458"/>
      <c r="AI15" s="458"/>
      <c r="AJ15" s="515"/>
      <c r="AK15" s="443"/>
      <c r="AL15" s="443"/>
      <c r="AM15" s="443"/>
      <c r="AN15" s="443"/>
      <c r="AO15" s="443"/>
      <c r="AP15" s="443"/>
      <c r="AQ15" s="443"/>
      <c r="AR15" s="443"/>
      <c r="AS15" s="443"/>
      <c r="AT15" s="443"/>
      <c r="AU15" s="443"/>
      <c r="AV15" s="443"/>
      <c r="AW15" s="443"/>
      <c r="AX15" s="443"/>
      <c r="AY15" s="443"/>
      <c r="AZ15" s="362"/>
    </row>
    <row r="16" ht="12.0" customHeight="1">
      <c r="A16" s="462"/>
      <c r="B16" s="1220"/>
      <c r="C16" s="1220"/>
      <c r="D16" s="1221"/>
      <c r="E16" s="1221"/>
      <c r="F16" s="1221"/>
      <c r="G16" s="1220"/>
      <c r="H16" s="556"/>
      <c r="I16" s="1220"/>
      <c r="J16" s="1220"/>
      <c r="K16" s="556"/>
      <c r="L16" s="560"/>
      <c r="M16" s="556"/>
      <c r="N16" s="556"/>
      <c r="O16" s="556"/>
      <c r="P16" s="556"/>
      <c r="Q16" s="556"/>
      <c r="R16" s="556"/>
      <c r="S16" s="556"/>
      <c r="T16" s="556"/>
      <c r="U16" s="556"/>
      <c r="V16" s="556"/>
      <c r="W16" s="556"/>
      <c r="X16" s="556"/>
      <c r="Y16" s="556"/>
      <c r="Z16" s="556"/>
      <c r="AA16" s="556"/>
      <c r="AB16" s="556"/>
      <c r="AC16" s="556"/>
      <c r="AD16" s="556"/>
      <c r="AE16" s="556"/>
      <c r="AF16" s="556"/>
      <c r="AG16" s="503"/>
      <c r="AH16" s="458"/>
      <c r="AI16" s="458"/>
      <c r="AJ16" s="515"/>
      <c r="AK16" s="443"/>
      <c r="AL16" s="443"/>
      <c r="AM16" s="443"/>
      <c r="AN16" s="443"/>
      <c r="AO16" s="443"/>
      <c r="AP16" s="443"/>
      <c r="AQ16" s="443"/>
      <c r="AR16" s="443"/>
      <c r="AS16" s="443"/>
      <c r="AT16" s="443"/>
      <c r="AU16" s="443"/>
      <c r="AV16" s="443"/>
      <c r="AW16" s="443"/>
      <c r="AX16" s="443"/>
      <c r="AY16" s="443"/>
      <c r="AZ16" s="362"/>
    </row>
    <row r="17" ht="12.0" customHeight="1">
      <c r="A17" s="462"/>
      <c r="B17" s="1220"/>
      <c r="C17" s="1220"/>
      <c r="D17" s="1221"/>
      <c r="E17" s="1221"/>
      <c r="F17" s="1221"/>
      <c r="G17" s="1220"/>
      <c r="H17" s="556"/>
      <c r="I17" s="1220"/>
      <c r="J17" s="1220"/>
      <c r="K17" s="556"/>
      <c r="L17" s="560"/>
      <c r="M17" s="556"/>
      <c r="N17" s="556"/>
      <c r="O17" s="556"/>
      <c r="P17" s="556"/>
      <c r="Q17" s="556"/>
      <c r="R17" s="556"/>
      <c r="S17" s="556"/>
      <c r="T17" s="556"/>
      <c r="U17" s="556"/>
      <c r="V17" s="556"/>
      <c r="W17" s="556"/>
      <c r="X17" s="556"/>
      <c r="Y17" s="556"/>
      <c r="Z17" s="556"/>
      <c r="AA17" s="556"/>
      <c r="AB17" s="556"/>
      <c r="AC17" s="556"/>
      <c r="AD17" s="556"/>
      <c r="AE17" s="556"/>
      <c r="AF17" s="556"/>
      <c r="AG17" s="503"/>
      <c r="AH17" s="458"/>
      <c r="AI17" s="458"/>
      <c r="AJ17" s="515"/>
      <c r="AK17" s="443"/>
      <c r="AL17" s="443"/>
      <c r="AM17" s="443"/>
      <c r="AN17" s="443"/>
      <c r="AO17" s="443"/>
      <c r="AP17" s="443"/>
      <c r="AQ17" s="443"/>
      <c r="AR17" s="443"/>
      <c r="AS17" s="443"/>
      <c r="AT17" s="443"/>
      <c r="AU17" s="443"/>
      <c r="AV17" s="443"/>
      <c r="AW17" s="443"/>
      <c r="AX17" s="443"/>
      <c r="AY17" s="443"/>
      <c r="AZ17" s="362"/>
    </row>
    <row r="18" ht="12.0" customHeight="1">
      <c r="A18" s="462"/>
      <c r="B18" s="1222"/>
      <c r="C18" s="299"/>
      <c r="D18" s="1223" t="s">
        <v>1881</v>
      </c>
      <c r="E18" s="1222" t="s">
        <v>1882</v>
      </c>
      <c r="F18" s="299"/>
      <c r="G18" s="691"/>
      <c r="H18" s="554">
        <v>10.0</v>
      </c>
      <c r="I18" s="691"/>
      <c r="J18" s="691"/>
      <c r="K18" s="1224"/>
      <c r="L18" s="1225">
        <f>1.5*H18</f>
        <v>15</v>
      </c>
      <c r="M18" s="1226"/>
      <c r="N18" s="1227"/>
      <c r="O18" s="1228"/>
      <c r="P18" s="1228"/>
      <c r="Q18" s="1229"/>
      <c r="R18" s="1230"/>
      <c r="S18" s="1231"/>
      <c r="T18" s="1232"/>
      <c r="U18" s="1233"/>
      <c r="V18" s="1234"/>
      <c r="W18" s="1235"/>
      <c r="X18" s="1236"/>
      <c r="Y18" s="1237"/>
      <c r="Z18" s="1238" t="s">
        <v>1861</v>
      </c>
      <c r="AA18" s="1239" t="s">
        <v>1861</v>
      </c>
      <c r="AB18" s="556"/>
      <c r="AC18" s="1240"/>
      <c r="AD18" s="558">
        <f>SUM(M18:AA18)</f>
        <v>0</v>
      </c>
      <c r="AE18" s="558">
        <f>AD18*H18</f>
        <v>0</v>
      </c>
      <c r="AF18" s="1241">
        <f>SUM(M18:AA18)*L18</f>
        <v>0</v>
      </c>
      <c r="AG18" s="503"/>
      <c r="AH18" s="458"/>
      <c r="AI18" s="458"/>
      <c r="AJ18" s="515"/>
      <c r="AK18" s="443"/>
      <c r="AL18" s="443"/>
      <c r="AM18" s="443"/>
      <c r="AN18" s="443"/>
      <c r="AO18" s="443"/>
      <c r="AP18" s="443"/>
      <c r="AQ18" s="443"/>
      <c r="AR18" s="443"/>
      <c r="AS18" s="443"/>
      <c r="AT18" s="443"/>
      <c r="AU18" s="443"/>
      <c r="AV18" s="443"/>
      <c r="AW18" s="443"/>
      <c r="AX18" s="443"/>
      <c r="AY18" s="443"/>
      <c r="AZ18" s="362"/>
    </row>
    <row r="19" ht="12.0" customHeight="1">
      <c r="A19" s="462"/>
      <c r="B19" s="462"/>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58"/>
      <c r="AI19" s="458"/>
      <c r="AJ19" s="515"/>
      <c r="AK19" s="443"/>
      <c r="AL19" s="443"/>
      <c r="AM19" s="443"/>
      <c r="AN19" s="443"/>
      <c r="AO19" s="443"/>
      <c r="AP19" s="443"/>
      <c r="AQ19" s="443"/>
      <c r="AR19" s="443"/>
      <c r="AS19" s="443"/>
      <c r="AT19" s="443"/>
      <c r="AU19" s="443"/>
      <c r="AV19" s="443"/>
      <c r="AW19" s="443"/>
      <c r="AX19" s="443"/>
      <c r="AY19" s="443"/>
      <c r="AZ19" s="362"/>
    </row>
    <row r="20" ht="12.0" customHeight="1">
      <c r="A20" s="462"/>
      <c r="B20" s="516"/>
      <c r="C20" s="516"/>
      <c r="D20" s="516" t="s">
        <v>1883</v>
      </c>
      <c r="E20" s="1242"/>
      <c r="F20" s="299"/>
      <c r="G20" s="1242"/>
      <c r="H20" s="299"/>
      <c r="I20" s="1189"/>
      <c r="J20" s="1189"/>
      <c r="K20" s="521"/>
      <c r="L20" s="1190">
        <f>32*0.8</f>
        <v>25.6</v>
      </c>
      <c r="M20" s="485"/>
      <c r="N20" s="486"/>
      <c r="O20" s="488"/>
      <c r="P20" s="488"/>
      <c r="Q20" s="489"/>
      <c r="R20" s="490"/>
      <c r="S20" s="491"/>
      <c r="T20" s="492"/>
      <c r="U20" s="493"/>
      <c r="V20" s="494"/>
      <c r="W20" s="495"/>
      <c r="X20" s="496"/>
      <c r="Y20" s="497"/>
      <c r="Z20" s="498"/>
      <c r="AA20" s="499"/>
      <c r="AB20" s="443"/>
      <c r="AC20" s="461"/>
      <c r="AD20" s="558">
        <f t="shared" ref="AD20:AD26" si="14">SUM(M20:AA20)</f>
        <v>0</v>
      </c>
      <c r="AE20" s="558">
        <f t="shared" ref="AE20:AE26" si="15">AD20*H20</f>
        <v>0</v>
      </c>
      <c r="AF20" s="1241">
        <f t="shared" ref="AF20:AF26" si="16">SUM(M20:AA20)*L20</f>
        <v>0</v>
      </c>
      <c r="AG20" s="503"/>
      <c r="AH20" s="458"/>
      <c r="AI20" s="458"/>
      <c r="AJ20" s="515"/>
      <c r="AK20" s="443"/>
      <c r="AL20" s="443"/>
      <c r="AM20" s="443"/>
      <c r="AN20" s="443"/>
      <c r="AO20" s="443"/>
      <c r="AP20" s="443"/>
      <c r="AQ20" s="443"/>
      <c r="AR20" s="443"/>
      <c r="AS20" s="443"/>
      <c r="AT20" s="443"/>
      <c r="AU20" s="443"/>
      <c r="AV20" s="443"/>
      <c r="AW20" s="443"/>
      <c r="AX20" s="443"/>
      <c r="AY20" s="443"/>
      <c r="AZ20" s="362"/>
    </row>
    <row r="21" ht="12.0" customHeight="1">
      <c r="A21" s="462"/>
      <c r="B21" s="516"/>
      <c r="C21" s="516"/>
      <c r="D21" s="383" t="s">
        <v>1884</v>
      </c>
      <c r="E21" s="383"/>
      <c r="F21" s="383"/>
      <c r="G21" s="1189"/>
      <c r="H21" s="521"/>
      <c r="I21" s="1189"/>
      <c r="J21" s="1189"/>
      <c r="K21" s="521"/>
      <c r="L21" s="1190">
        <f>63*0.8</f>
        <v>50.4</v>
      </c>
      <c r="M21" s="485"/>
      <c r="N21" s="486"/>
      <c r="O21" s="488"/>
      <c r="P21" s="488"/>
      <c r="Q21" s="489"/>
      <c r="R21" s="490"/>
      <c r="S21" s="491"/>
      <c r="T21" s="492"/>
      <c r="U21" s="493"/>
      <c r="V21" s="494"/>
      <c r="W21" s="495"/>
      <c r="X21" s="496"/>
      <c r="Y21" s="497"/>
      <c r="Z21" s="498"/>
      <c r="AA21" s="499"/>
      <c r="AB21" s="443"/>
      <c r="AC21" s="461"/>
      <c r="AD21" s="558">
        <f t="shared" si="14"/>
        <v>0</v>
      </c>
      <c r="AE21" s="558">
        <f t="shared" si="15"/>
        <v>0</v>
      </c>
      <c r="AF21" s="1241">
        <f t="shared" si="16"/>
        <v>0</v>
      </c>
      <c r="AG21" s="503"/>
      <c r="AH21" s="458"/>
      <c r="AI21" s="458"/>
      <c r="AJ21" s="515"/>
      <c r="AK21" s="443"/>
      <c r="AL21" s="443"/>
      <c r="AM21" s="443"/>
      <c r="AN21" s="443"/>
      <c r="AO21" s="443"/>
      <c r="AP21" s="443"/>
      <c r="AQ21" s="443"/>
      <c r="AR21" s="443"/>
      <c r="AS21" s="443"/>
      <c r="AT21" s="443"/>
      <c r="AU21" s="443"/>
      <c r="AV21" s="443"/>
      <c r="AW21" s="443"/>
      <c r="AX21" s="443"/>
      <c r="AY21" s="443"/>
      <c r="AZ21" s="362"/>
    </row>
    <row r="22" ht="12.0" customHeight="1">
      <c r="A22" s="462"/>
      <c r="B22" s="516"/>
      <c r="C22" s="516"/>
      <c r="D22" s="383" t="s">
        <v>1885</v>
      </c>
      <c r="E22" s="383"/>
      <c r="F22" s="383"/>
      <c r="G22" s="1189"/>
      <c r="H22" s="521"/>
      <c r="I22" s="1189"/>
      <c r="J22" s="1189"/>
      <c r="K22" s="521"/>
      <c r="L22" s="1190">
        <f>20*0.8</f>
        <v>16</v>
      </c>
      <c r="M22" s="485"/>
      <c r="N22" s="486"/>
      <c r="O22" s="488"/>
      <c r="P22" s="488"/>
      <c r="Q22" s="489"/>
      <c r="R22" s="490"/>
      <c r="S22" s="491"/>
      <c r="T22" s="492"/>
      <c r="U22" s="493"/>
      <c r="V22" s="494"/>
      <c r="W22" s="495"/>
      <c r="X22" s="496"/>
      <c r="Y22" s="497"/>
      <c r="Z22" s="498"/>
      <c r="AA22" s="499"/>
      <c r="AB22" s="443"/>
      <c r="AC22" s="461"/>
      <c r="AD22" s="558">
        <f t="shared" si="14"/>
        <v>0</v>
      </c>
      <c r="AE22" s="558">
        <f t="shared" si="15"/>
        <v>0</v>
      </c>
      <c r="AF22" s="1241">
        <f t="shared" si="16"/>
        <v>0</v>
      </c>
      <c r="AG22" s="503"/>
      <c r="AH22" s="458"/>
      <c r="AI22" s="458"/>
      <c r="AJ22" s="515"/>
      <c r="AK22" s="443"/>
      <c r="AL22" s="443"/>
      <c r="AM22" s="443"/>
      <c r="AN22" s="443"/>
      <c r="AO22" s="443"/>
      <c r="AP22" s="443"/>
      <c r="AQ22" s="443"/>
      <c r="AR22" s="443"/>
      <c r="AS22" s="443"/>
      <c r="AT22" s="443"/>
      <c r="AU22" s="443"/>
      <c r="AV22" s="443"/>
      <c r="AW22" s="443"/>
      <c r="AX22" s="443"/>
      <c r="AY22" s="443"/>
      <c r="AZ22" s="362"/>
    </row>
    <row r="23" ht="12.0" customHeight="1">
      <c r="A23" s="462"/>
      <c r="B23" s="516"/>
      <c r="C23" s="516"/>
      <c r="D23" s="383" t="s">
        <v>1886</v>
      </c>
      <c r="E23" s="383"/>
      <c r="F23" s="383"/>
      <c r="G23" s="1189"/>
      <c r="H23" s="521"/>
      <c r="I23" s="1189"/>
      <c r="J23" s="1189"/>
      <c r="K23" s="521"/>
      <c r="L23" s="1190">
        <f t="shared" ref="L23:L26" si="17">10*0.8</f>
        <v>8</v>
      </c>
      <c r="M23" s="485"/>
      <c r="N23" s="486"/>
      <c r="O23" s="488"/>
      <c r="P23" s="488"/>
      <c r="Q23" s="489"/>
      <c r="R23" s="490"/>
      <c r="S23" s="491"/>
      <c r="T23" s="492"/>
      <c r="U23" s="493"/>
      <c r="V23" s="494"/>
      <c r="W23" s="495"/>
      <c r="X23" s="496"/>
      <c r="Y23" s="497"/>
      <c r="Z23" s="498"/>
      <c r="AA23" s="499"/>
      <c r="AB23" s="443"/>
      <c r="AC23" s="461"/>
      <c r="AD23" s="558">
        <f t="shared" si="14"/>
        <v>0</v>
      </c>
      <c r="AE23" s="558">
        <f t="shared" si="15"/>
        <v>0</v>
      </c>
      <c r="AF23" s="1241">
        <f t="shared" si="16"/>
        <v>0</v>
      </c>
      <c r="AG23" s="503"/>
      <c r="AH23" s="458"/>
      <c r="AI23" s="458"/>
      <c r="AJ23" s="515"/>
      <c r="AK23" s="443"/>
      <c r="AL23" s="443"/>
      <c r="AM23" s="443"/>
      <c r="AN23" s="443"/>
      <c r="AO23" s="443"/>
      <c r="AP23" s="443"/>
      <c r="AQ23" s="443"/>
      <c r="AR23" s="443"/>
      <c r="AS23" s="443"/>
      <c r="AT23" s="443"/>
      <c r="AU23" s="443"/>
      <c r="AV23" s="443"/>
      <c r="AW23" s="443"/>
      <c r="AX23" s="443"/>
      <c r="AY23" s="443"/>
      <c r="AZ23" s="362"/>
    </row>
    <row r="24" ht="12.0" customHeight="1">
      <c r="A24" s="462"/>
      <c r="B24" s="516"/>
      <c r="C24" s="516"/>
      <c r="D24" s="383" t="s">
        <v>1887</v>
      </c>
      <c r="E24" s="383"/>
      <c r="F24" s="383"/>
      <c r="G24" s="1189"/>
      <c r="H24" s="521"/>
      <c r="I24" s="1189"/>
      <c r="J24" s="1189"/>
      <c r="K24" s="521"/>
      <c r="L24" s="1190">
        <f t="shared" si="17"/>
        <v>8</v>
      </c>
      <c r="M24" s="485"/>
      <c r="N24" s="486"/>
      <c r="O24" s="488"/>
      <c r="P24" s="488"/>
      <c r="Q24" s="489"/>
      <c r="R24" s="490"/>
      <c r="S24" s="491"/>
      <c r="T24" s="492"/>
      <c r="U24" s="493"/>
      <c r="V24" s="494"/>
      <c r="W24" s="495"/>
      <c r="X24" s="496"/>
      <c r="Y24" s="497"/>
      <c r="Z24" s="498"/>
      <c r="AA24" s="499"/>
      <c r="AB24" s="443"/>
      <c r="AC24" s="461"/>
      <c r="AD24" s="558">
        <f t="shared" si="14"/>
        <v>0</v>
      </c>
      <c r="AE24" s="558">
        <f t="shared" si="15"/>
        <v>0</v>
      </c>
      <c r="AF24" s="1241">
        <f t="shared" si="16"/>
        <v>0</v>
      </c>
      <c r="AG24" s="503"/>
      <c r="AH24" s="458"/>
      <c r="AI24" s="458"/>
      <c r="AJ24" s="515"/>
      <c r="AK24" s="443"/>
      <c r="AL24" s="443"/>
      <c r="AM24" s="443"/>
      <c r="AN24" s="443"/>
      <c r="AO24" s="443"/>
      <c r="AP24" s="443"/>
      <c r="AQ24" s="443"/>
      <c r="AR24" s="443"/>
      <c r="AS24" s="443"/>
      <c r="AT24" s="443"/>
      <c r="AU24" s="443"/>
      <c r="AV24" s="443"/>
      <c r="AW24" s="443"/>
      <c r="AX24" s="443"/>
      <c r="AY24" s="443"/>
      <c r="AZ24" s="362"/>
    </row>
    <row r="25" ht="12.0" customHeight="1">
      <c r="A25" s="462"/>
      <c r="B25" s="516"/>
      <c r="C25" s="516"/>
      <c r="D25" s="383" t="s">
        <v>1888</v>
      </c>
      <c r="E25" s="383"/>
      <c r="F25" s="383"/>
      <c r="G25" s="1189"/>
      <c r="H25" s="521"/>
      <c r="I25" s="1189"/>
      <c r="J25" s="1189"/>
      <c r="K25" s="521"/>
      <c r="L25" s="1190">
        <f t="shared" si="17"/>
        <v>8</v>
      </c>
      <c r="M25" s="485"/>
      <c r="N25" s="486"/>
      <c r="O25" s="488"/>
      <c r="P25" s="488"/>
      <c r="Q25" s="489"/>
      <c r="R25" s="490"/>
      <c r="S25" s="491"/>
      <c r="T25" s="492"/>
      <c r="U25" s="493"/>
      <c r="V25" s="494"/>
      <c r="W25" s="495"/>
      <c r="X25" s="496"/>
      <c r="Y25" s="497"/>
      <c r="Z25" s="498"/>
      <c r="AA25" s="499"/>
      <c r="AB25" s="443"/>
      <c r="AC25" s="461"/>
      <c r="AD25" s="558">
        <f t="shared" si="14"/>
        <v>0</v>
      </c>
      <c r="AE25" s="558">
        <f t="shared" si="15"/>
        <v>0</v>
      </c>
      <c r="AF25" s="1241">
        <f t="shared" si="16"/>
        <v>0</v>
      </c>
      <c r="AG25" s="503"/>
      <c r="AH25" s="458"/>
      <c r="AI25" s="458"/>
      <c r="AJ25" s="515"/>
      <c r="AK25" s="443"/>
      <c r="AL25" s="443"/>
      <c r="AM25" s="443"/>
      <c r="AN25" s="443"/>
      <c r="AO25" s="443"/>
      <c r="AP25" s="443"/>
      <c r="AQ25" s="443"/>
      <c r="AR25" s="443"/>
      <c r="AS25" s="443"/>
      <c r="AT25" s="443"/>
      <c r="AU25" s="443"/>
      <c r="AV25" s="443"/>
      <c r="AW25" s="443"/>
      <c r="AX25" s="443"/>
      <c r="AY25" s="443"/>
      <c r="AZ25" s="362"/>
    </row>
    <row r="26" ht="12.0" customHeight="1">
      <c r="A26" s="462"/>
      <c r="B26" s="516"/>
      <c r="C26" s="516"/>
      <c r="D26" s="383" t="s">
        <v>1889</v>
      </c>
      <c r="E26" s="383"/>
      <c r="F26" s="383"/>
      <c r="G26" s="1189"/>
      <c r="H26" s="521"/>
      <c r="I26" s="1189"/>
      <c r="J26" s="1189"/>
      <c r="K26" s="521"/>
      <c r="L26" s="1190">
        <f t="shared" si="17"/>
        <v>8</v>
      </c>
      <c r="M26" s="485"/>
      <c r="N26" s="486"/>
      <c r="O26" s="488"/>
      <c r="P26" s="488"/>
      <c r="Q26" s="489"/>
      <c r="R26" s="490"/>
      <c r="S26" s="491"/>
      <c r="T26" s="492"/>
      <c r="U26" s="493"/>
      <c r="V26" s="494"/>
      <c r="W26" s="495"/>
      <c r="X26" s="496"/>
      <c r="Y26" s="497"/>
      <c r="Z26" s="498"/>
      <c r="AA26" s="499"/>
      <c r="AB26" s="443"/>
      <c r="AC26" s="461"/>
      <c r="AD26" s="558">
        <f t="shared" si="14"/>
        <v>0</v>
      </c>
      <c r="AE26" s="558">
        <f t="shared" si="15"/>
        <v>0</v>
      </c>
      <c r="AF26" s="1241">
        <f t="shared" si="16"/>
        <v>0</v>
      </c>
      <c r="AG26" s="503"/>
      <c r="AH26" s="458"/>
      <c r="AI26" s="458"/>
      <c r="AJ26" s="515"/>
      <c r="AK26" s="443"/>
      <c r="AL26" s="443"/>
      <c r="AM26" s="443"/>
      <c r="AN26" s="443"/>
      <c r="AO26" s="443"/>
      <c r="AP26" s="443"/>
      <c r="AQ26" s="443"/>
      <c r="AR26" s="443"/>
      <c r="AS26" s="443"/>
      <c r="AT26" s="443"/>
      <c r="AU26" s="443"/>
      <c r="AV26" s="443"/>
      <c r="AW26" s="443"/>
      <c r="AX26" s="443"/>
      <c r="AY26" s="443"/>
      <c r="AZ26" s="362"/>
    </row>
    <row r="27" ht="15.75" customHeight="1">
      <c r="A27" s="742"/>
      <c r="B27" s="743"/>
      <c r="C27" s="743"/>
      <c r="D27" s="743"/>
      <c r="E27" s="743"/>
      <c r="F27" s="743"/>
      <c r="G27" s="759"/>
      <c r="H27" s="667"/>
      <c r="I27" s="759"/>
      <c r="J27" s="759"/>
      <c r="K27" s="667"/>
      <c r="L27" s="669"/>
      <c r="M27" s="667"/>
      <c r="N27" s="667"/>
      <c r="O27" s="667"/>
      <c r="P27" s="667"/>
      <c r="Q27" s="667"/>
      <c r="R27" s="667"/>
      <c r="S27" s="667"/>
      <c r="T27" s="667"/>
      <c r="U27" s="667"/>
      <c r="V27" s="667"/>
      <c r="W27" s="667"/>
      <c r="X27" s="667"/>
      <c r="Y27" s="667"/>
      <c r="Z27" s="667"/>
      <c r="AA27" s="667"/>
      <c r="AB27" s="748"/>
      <c r="AC27" s="1243"/>
      <c r="AD27" s="662"/>
      <c r="AE27" s="662"/>
      <c r="AF27" s="833"/>
      <c r="AG27" s="845"/>
      <c r="AH27" s="753"/>
      <c r="AI27" s="753"/>
      <c r="AJ27" s="754"/>
      <c r="AK27" s="748"/>
      <c r="AL27" s="748"/>
      <c r="AM27" s="748"/>
      <c r="AN27" s="748"/>
      <c r="AO27" s="748"/>
      <c r="AP27" s="748"/>
      <c r="AQ27" s="748"/>
      <c r="AR27" s="748"/>
      <c r="AS27" s="748"/>
      <c r="AT27" s="748"/>
      <c r="AU27" s="748"/>
      <c r="AV27" s="748"/>
      <c r="AW27" s="666"/>
      <c r="AX27" s="666"/>
      <c r="AY27" s="755"/>
      <c r="AZ27" s="748"/>
    </row>
    <row r="28" ht="15.75" customHeight="1">
      <c r="A28" s="742"/>
      <c r="B28" s="743"/>
      <c r="C28" s="743"/>
      <c r="D28" s="743"/>
      <c r="E28" s="743"/>
      <c r="F28" s="743"/>
      <c r="G28" s="759"/>
      <c r="H28" s="667"/>
      <c r="I28" s="759"/>
      <c r="J28" s="759"/>
      <c r="K28" s="667"/>
      <c r="L28" s="669"/>
      <c r="M28" s="667"/>
      <c r="N28" s="667"/>
      <c r="O28" s="667"/>
      <c r="P28" s="667"/>
      <c r="Q28" s="667"/>
      <c r="R28" s="667"/>
      <c r="S28" s="667"/>
      <c r="T28" s="667"/>
      <c r="U28" s="667"/>
      <c r="V28" s="667"/>
      <c r="W28" s="667"/>
      <c r="X28" s="667"/>
      <c r="Y28" s="667"/>
      <c r="Z28" s="667"/>
      <c r="AA28" s="667"/>
      <c r="AB28" s="748"/>
      <c r="AC28" s="665"/>
      <c r="AD28" s="662"/>
      <c r="AE28" s="662"/>
      <c r="AF28" s="662"/>
      <c r="AG28" s="665"/>
      <c r="AH28" s="665"/>
      <c r="AI28" s="1243"/>
      <c r="AJ28" s="667"/>
      <c r="AK28" s="1244"/>
      <c r="AL28" s="1245"/>
      <c r="AM28" s="1245"/>
      <c r="AN28" s="1245"/>
      <c r="AO28" s="1245"/>
      <c r="AP28" s="1245"/>
      <c r="AQ28" s="1246"/>
      <c r="AR28" s="369"/>
      <c r="AS28" s="369"/>
      <c r="AT28" s="369"/>
      <c r="AU28" s="369"/>
      <c r="AV28" s="369"/>
      <c r="AW28" s="755"/>
      <c r="AX28" s="755"/>
      <c r="AY28" s="755"/>
      <c r="AZ28" s="748"/>
    </row>
    <row r="29" ht="15.75" customHeight="1">
      <c r="A29" s="742"/>
      <c r="B29" s="743"/>
      <c r="C29" s="743"/>
      <c r="D29" s="743"/>
      <c r="E29" s="743"/>
      <c r="F29" s="743"/>
      <c r="G29" s="759"/>
      <c r="H29" s="667"/>
      <c r="I29" s="759"/>
      <c r="J29" s="759"/>
      <c r="K29" s="667"/>
      <c r="L29" s="669"/>
      <c r="M29" s="667"/>
      <c r="N29" s="667"/>
      <c r="O29" s="667"/>
      <c r="P29" s="667"/>
      <c r="Q29" s="667"/>
      <c r="R29" s="667"/>
      <c r="S29" s="667"/>
      <c r="T29" s="667"/>
      <c r="U29" s="667"/>
      <c r="V29" s="667"/>
      <c r="W29" s="667"/>
      <c r="X29" s="667"/>
      <c r="Y29" s="667"/>
      <c r="Z29" s="667"/>
      <c r="AA29" s="667"/>
      <c r="AB29" s="748"/>
      <c r="AC29" s="665"/>
      <c r="AD29" s="662"/>
      <c r="AE29" s="662"/>
      <c r="AF29" s="662"/>
      <c r="AG29" s="665"/>
      <c r="AH29" s="665"/>
      <c r="AI29" s="1243"/>
      <c r="AJ29" s="667"/>
      <c r="AK29" s="1244"/>
      <c r="AL29" s="1245"/>
      <c r="AM29" s="1245"/>
      <c r="AN29" s="1245"/>
      <c r="AO29" s="1245"/>
      <c r="AP29" s="1245"/>
      <c r="AQ29" s="1246"/>
      <c r="AR29" s="369"/>
      <c r="AS29" s="369"/>
      <c r="AT29" s="369"/>
      <c r="AU29" s="369"/>
      <c r="AV29" s="369"/>
      <c r="AW29" s="755"/>
      <c r="AX29" s="755"/>
      <c r="AY29" s="755"/>
      <c r="AZ29" s="748"/>
    </row>
    <row r="30" ht="15.75" customHeight="1">
      <c r="A30" s="742"/>
      <c r="B30" s="743"/>
      <c r="C30" s="743"/>
      <c r="D30" s="743"/>
      <c r="E30" s="743"/>
      <c r="F30" s="743"/>
      <c r="G30" s="759"/>
      <c r="H30" s="667"/>
      <c r="I30" s="759"/>
      <c r="J30" s="759"/>
      <c r="K30" s="667"/>
      <c r="L30" s="669"/>
      <c r="M30" s="667"/>
      <c r="N30" s="667"/>
      <c r="O30" s="667"/>
      <c r="P30" s="667"/>
      <c r="Q30" s="667"/>
      <c r="R30" s="667"/>
      <c r="S30" s="667"/>
      <c r="T30" s="667"/>
      <c r="U30" s="667"/>
      <c r="V30" s="667"/>
      <c r="W30" s="667"/>
      <c r="X30" s="667"/>
      <c r="Y30" s="667"/>
      <c r="Z30" s="667"/>
      <c r="AA30" s="667"/>
      <c r="AB30" s="748"/>
      <c r="AC30" s="665"/>
      <c r="AD30" s="662"/>
      <c r="AE30" s="662"/>
      <c r="AF30" s="662"/>
      <c r="AG30" s="665"/>
      <c r="AH30" s="665"/>
      <c r="AI30" s="1243"/>
      <c r="AJ30" s="667"/>
      <c r="AK30" s="1244"/>
      <c r="AL30" s="1245"/>
      <c r="AM30" s="1245"/>
      <c r="AN30" s="1245"/>
      <c r="AO30" s="1245"/>
      <c r="AP30" s="1245"/>
      <c r="AQ30" s="1246"/>
      <c r="AR30" s="369"/>
      <c r="AS30" s="369"/>
      <c r="AT30" s="369"/>
      <c r="AU30" s="369"/>
      <c r="AV30" s="369"/>
      <c r="AW30" s="755"/>
      <c r="AX30" s="755"/>
      <c r="AY30" s="755"/>
      <c r="AZ30" s="748"/>
    </row>
    <row r="31" ht="15.75" customHeight="1">
      <c r="A31" s="742"/>
      <c r="B31" s="743"/>
      <c r="C31" s="743"/>
      <c r="D31" s="743"/>
      <c r="E31" s="743"/>
      <c r="F31" s="743"/>
      <c r="G31" s="759"/>
      <c r="H31" s="667"/>
      <c r="I31" s="759"/>
      <c r="J31" s="759"/>
      <c r="K31" s="667"/>
      <c r="L31" s="669"/>
      <c r="M31" s="667"/>
      <c r="N31" s="667"/>
      <c r="O31" s="667"/>
      <c r="P31" s="667"/>
      <c r="Q31" s="667"/>
      <c r="R31" s="667"/>
      <c r="S31" s="667"/>
      <c r="T31" s="667"/>
      <c r="U31" s="667"/>
      <c r="V31" s="667"/>
      <c r="W31" s="667"/>
      <c r="X31" s="667"/>
      <c r="Y31" s="667"/>
      <c r="Z31" s="667"/>
      <c r="AA31" s="667"/>
      <c r="AB31" s="748"/>
      <c r="AC31" s="665"/>
      <c r="AD31" s="662"/>
      <c r="AE31" s="662"/>
      <c r="AF31" s="662"/>
      <c r="AG31" s="665"/>
      <c r="AH31" s="665"/>
      <c r="AI31" s="1243"/>
      <c r="AJ31" s="667"/>
      <c r="AK31" s="1244"/>
      <c r="AL31" s="1245"/>
      <c r="AM31" s="1245"/>
      <c r="AN31" s="1245"/>
      <c r="AO31" s="1245"/>
      <c r="AP31" s="1245"/>
      <c r="AQ31" s="1246"/>
      <c r="AR31" s="369"/>
      <c r="AS31" s="369"/>
      <c r="AT31" s="369"/>
      <c r="AU31" s="369"/>
      <c r="AV31" s="369"/>
      <c r="AW31" s="755"/>
      <c r="AX31" s="755"/>
      <c r="AY31" s="755"/>
      <c r="AZ31" s="748"/>
    </row>
    <row r="32" ht="15.75" customHeight="1">
      <c r="A32" s="742"/>
      <c r="B32" s="743"/>
      <c r="C32" s="743"/>
      <c r="D32" s="743"/>
      <c r="E32" s="743"/>
      <c r="F32" s="743"/>
      <c r="G32" s="759"/>
      <c r="H32" s="667"/>
      <c r="I32" s="759"/>
      <c r="J32" s="759"/>
      <c r="K32" s="667"/>
      <c r="L32" s="669"/>
      <c r="M32" s="667"/>
      <c r="N32" s="667"/>
      <c r="O32" s="667"/>
      <c r="P32" s="667"/>
      <c r="Q32" s="667"/>
      <c r="R32" s="667"/>
      <c r="S32" s="667"/>
      <c r="T32" s="667"/>
      <c r="U32" s="667"/>
      <c r="V32" s="667"/>
      <c r="W32" s="667"/>
      <c r="X32" s="667"/>
      <c r="Y32" s="667"/>
      <c r="Z32" s="667"/>
      <c r="AA32" s="667"/>
      <c r="AB32" s="748"/>
      <c r="AC32" s="665"/>
      <c r="AD32" s="662"/>
      <c r="AE32" s="662"/>
      <c r="AF32" s="662"/>
      <c r="AG32" s="665"/>
      <c r="AH32" s="665"/>
      <c r="AI32" s="1243"/>
      <c r="AJ32" s="667"/>
      <c r="AK32" s="1244"/>
      <c r="AL32" s="1245"/>
      <c r="AM32" s="1245"/>
      <c r="AN32" s="1245"/>
      <c r="AO32" s="1245"/>
      <c r="AP32" s="1245"/>
      <c r="AQ32" s="1246"/>
      <c r="AR32" s="369"/>
      <c r="AS32" s="369"/>
      <c r="AT32" s="369"/>
      <c r="AU32" s="369"/>
      <c r="AV32" s="369"/>
      <c r="AW32" s="755"/>
      <c r="AX32" s="755"/>
      <c r="AY32" s="755"/>
      <c r="AZ32" s="748"/>
    </row>
    <row r="33" ht="15.75" customHeight="1">
      <c r="A33" s="742"/>
      <c r="B33" s="743"/>
      <c r="C33" s="743"/>
      <c r="D33" s="743"/>
      <c r="E33" s="743"/>
      <c r="F33" s="743"/>
      <c r="G33" s="759"/>
      <c r="H33" s="667"/>
      <c r="I33" s="759"/>
      <c r="J33" s="759"/>
      <c r="K33" s="667"/>
      <c r="L33" s="669"/>
      <c r="M33" s="667"/>
      <c r="N33" s="667"/>
      <c r="O33" s="667"/>
      <c r="P33" s="667"/>
      <c r="Q33" s="667"/>
      <c r="R33" s="667"/>
      <c r="S33" s="667"/>
      <c r="T33" s="667"/>
      <c r="U33" s="667"/>
      <c r="V33" s="667"/>
      <c r="W33" s="667"/>
      <c r="X33" s="667"/>
      <c r="Y33" s="667"/>
      <c r="Z33" s="667"/>
      <c r="AA33" s="667"/>
      <c r="AB33" s="748"/>
      <c r="AC33" s="665"/>
      <c r="AD33" s="662"/>
      <c r="AE33" s="662"/>
      <c r="AF33" s="662"/>
      <c r="AG33" s="665"/>
      <c r="AH33" s="665"/>
      <c r="AI33" s="1243"/>
      <c r="AJ33" s="667"/>
      <c r="AK33" s="1244"/>
      <c r="AL33" s="1245"/>
      <c r="AM33" s="1245"/>
      <c r="AN33" s="1245"/>
      <c r="AO33" s="1245"/>
      <c r="AP33" s="1245"/>
      <c r="AQ33" s="1246"/>
      <c r="AR33" s="369"/>
      <c r="AS33" s="369"/>
      <c r="AT33" s="369"/>
      <c r="AU33" s="369"/>
      <c r="AV33" s="369"/>
      <c r="AW33" s="755"/>
      <c r="AX33" s="755"/>
      <c r="AY33" s="755"/>
      <c r="AZ33" s="748"/>
    </row>
    <row r="34" ht="15.75" customHeight="1">
      <c r="A34" s="742"/>
      <c r="B34" s="743"/>
      <c r="C34" s="743"/>
      <c r="D34" s="743"/>
      <c r="E34" s="743"/>
      <c r="F34" s="743"/>
      <c r="G34" s="759"/>
      <c r="H34" s="667"/>
      <c r="I34" s="759"/>
      <c r="J34" s="759"/>
      <c r="K34" s="667"/>
      <c r="L34" s="669"/>
      <c r="M34" s="667"/>
      <c r="N34" s="667"/>
      <c r="O34" s="667"/>
      <c r="P34" s="667"/>
      <c r="Q34" s="667"/>
      <c r="R34" s="667"/>
      <c r="S34" s="667"/>
      <c r="T34" s="667"/>
      <c r="U34" s="667"/>
      <c r="V34" s="667"/>
      <c r="W34" s="667"/>
      <c r="X34" s="667"/>
      <c r="Y34" s="667"/>
      <c r="Z34" s="667"/>
      <c r="AA34" s="667"/>
      <c r="AB34" s="748"/>
      <c r="AC34" s="665"/>
      <c r="AD34" s="662"/>
      <c r="AE34" s="662"/>
      <c r="AF34" s="662"/>
      <c r="AG34" s="665"/>
      <c r="AH34" s="665"/>
      <c r="AI34" s="1243"/>
      <c r="AJ34" s="667"/>
      <c r="AK34" s="1244"/>
      <c r="AL34" s="1245"/>
      <c r="AM34" s="1245"/>
      <c r="AN34" s="1245"/>
      <c r="AO34" s="1245"/>
      <c r="AP34" s="1245"/>
      <c r="AQ34" s="1246"/>
      <c r="AR34" s="369"/>
      <c r="AS34" s="369"/>
      <c r="AT34" s="369"/>
      <c r="AU34" s="369"/>
      <c r="AV34" s="369"/>
      <c r="AW34" s="755"/>
      <c r="AX34" s="755"/>
      <c r="AY34" s="755"/>
      <c r="AZ34" s="748"/>
    </row>
    <row r="35" ht="15.75" customHeight="1">
      <c r="A35" s="742"/>
      <c r="B35" s="743"/>
      <c r="C35" s="743"/>
      <c r="D35" s="743"/>
      <c r="E35" s="743"/>
      <c r="F35" s="743"/>
      <c r="G35" s="759"/>
      <c r="H35" s="667"/>
      <c r="I35" s="759"/>
      <c r="J35" s="759"/>
      <c r="K35" s="667"/>
      <c r="L35" s="669"/>
      <c r="M35" s="667"/>
      <c r="N35" s="667"/>
      <c r="O35" s="667"/>
      <c r="P35" s="667"/>
      <c r="Q35" s="667"/>
      <c r="R35" s="667"/>
      <c r="S35" s="667"/>
      <c r="T35" s="667"/>
      <c r="U35" s="667"/>
      <c r="V35" s="667"/>
      <c r="W35" s="667"/>
      <c r="X35" s="667"/>
      <c r="Y35" s="667"/>
      <c r="Z35" s="667"/>
      <c r="AA35" s="667"/>
      <c r="AB35" s="748"/>
      <c r="AC35" s="665"/>
      <c r="AD35" s="662"/>
      <c r="AE35" s="662"/>
      <c r="AF35" s="662"/>
      <c r="AG35" s="665"/>
      <c r="AH35" s="665"/>
      <c r="AI35" s="1243"/>
      <c r="AJ35" s="667"/>
      <c r="AK35" s="1244"/>
      <c r="AL35" s="1245"/>
      <c r="AM35" s="1245"/>
      <c r="AN35" s="1245"/>
      <c r="AO35" s="1245"/>
      <c r="AP35" s="1245"/>
      <c r="AQ35" s="1246"/>
      <c r="AR35" s="369"/>
      <c r="AS35" s="369"/>
      <c r="AT35" s="369"/>
      <c r="AU35" s="369"/>
      <c r="AV35" s="369"/>
      <c r="AW35" s="755"/>
      <c r="AX35" s="755"/>
      <c r="AY35" s="755"/>
      <c r="AZ35" s="748"/>
    </row>
    <row r="36" ht="15.75" customHeight="1">
      <c r="A36" s="742"/>
      <c r="B36" s="743"/>
      <c r="C36" s="743"/>
      <c r="D36" s="743"/>
      <c r="E36" s="743"/>
      <c r="F36" s="743"/>
      <c r="G36" s="759"/>
      <c r="H36" s="667"/>
      <c r="I36" s="759"/>
      <c r="J36" s="759"/>
      <c r="K36" s="667"/>
      <c r="L36" s="669"/>
      <c r="M36" s="667"/>
      <c r="N36" s="667"/>
      <c r="O36" s="667"/>
      <c r="P36" s="667"/>
      <c r="Q36" s="667"/>
      <c r="R36" s="667"/>
      <c r="S36" s="667"/>
      <c r="T36" s="667"/>
      <c r="U36" s="667"/>
      <c r="V36" s="667"/>
      <c r="W36" s="667"/>
      <c r="X36" s="667"/>
      <c r="Y36" s="667"/>
      <c r="Z36" s="667"/>
      <c r="AA36" s="667"/>
      <c r="AB36" s="748"/>
      <c r="AC36" s="665"/>
      <c r="AD36" s="662"/>
      <c r="AE36" s="662"/>
      <c r="AF36" s="662"/>
      <c r="AG36" s="665"/>
      <c r="AH36" s="665"/>
      <c r="AI36" s="1243"/>
      <c r="AJ36" s="667"/>
      <c r="AK36" s="1244"/>
      <c r="AL36" s="1245"/>
      <c r="AM36" s="1245"/>
      <c r="AN36" s="1245"/>
      <c r="AO36" s="1245"/>
      <c r="AP36" s="1245"/>
      <c r="AQ36" s="1246"/>
      <c r="AR36" s="369"/>
      <c r="AS36" s="369"/>
      <c r="AT36" s="369"/>
      <c r="AU36" s="369"/>
      <c r="AV36" s="369"/>
      <c r="AW36" s="755"/>
      <c r="AX36" s="755"/>
      <c r="AY36" s="755"/>
      <c r="AZ36" s="748"/>
    </row>
    <row r="37" ht="15.75" customHeight="1">
      <c r="A37" s="742"/>
      <c r="B37" s="743"/>
      <c r="C37" s="743"/>
      <c r="D37" s="743"/>
      <c r="E37" s="743"/>
      <c r="F37" s="743"/>
      <c r="G37" s="759"/>
      <c r="H37" s="667"/>
      <c r="I37" s="759"/>
      <c r="J37" s="759"/>
      <c r="K37" s="667"/>
      <c r="L37" s="669"/>
      <c r="M37" s="667"/>
      <c r="N37" s="667"/>
      <c r="O37" s="667"/>
      <c r="P37" s="667"/>
      <c r="Q37" s="667"/>
      <c r="R37" s="667"/>
      <c r="S37" s="667"/>
      <c r="T37" s="667"/>
      <c r="U37" s="667"/>
      <c r="V37" s="667"/>
      <c r="W37" s="667"/>
      <c r="X37" s="667"/>
      <c r="Y37" s="667"/>
      <c r="Z37" s="667"/>
      <c r="AA37" s="667"/>
      <c r="AB37" s="748"/>
      <c r="AC37" s="665"/>
      <c r="AD37" s="662"/>
      <c r="AE37" s="662"/>
      <c r="AF37" s="662"/>
      <c r="AG37" s="665"/>
      <c r="AH37" s="665"/>
      <c r="AI37" s="1243"/>
      <c r="AJ37" s="667"/>
      <c r="AK37" s="1244"/>
      <c r="AL37" s="1245"/>
      <c r="AM37" s="1245"/>
      <c r="AN37" s="1245"/>
      <c r="AO37" s="1245"/>
      <c r="AP37" s="1245"/>
      <c r="AQ37" s="1246"/>
      <c r="AR37" s="369"/>
      <c r="AS37" s="369"/>
      <c r="AT37" s="369"/>
      <c r="AU37" s="369"/>
      <c r="AV37" s="369"/>
      <c r="AW37" s="755"/>
      <c r="AX37" s="755"/>
      <c r="AY37" s="755"/>
      <c r="AZ37" s="748"/>
    </row>
    <row r="38" ht="15.75" customHeight="1">
      <c r="A38" s="742"/>
      <c r="B38" s="743"/>
      <c r="C38" s="743"/>
      <c r="D38" s="743"/>
      <c r="E38" s="743"/>
      <c r="F38" s="743"/>
      <c r="G38" s="759"/>
      <c r="H38" s="667"/>
      <c r="I38" s="759"/>
      <c r="J38" s="759"/>
      <c r="K38" s="667"/>
      <c r="L38" s="669"/>
      <c r="M38" s="667"/>
      <c r="N38" s="667"/>
      <c r="O38" s="667"/>
      <c r="P38" s="667"/>
      <c r="Q38" s="667"/>
      <c r="R38" s="667"/>
      <c r="S38" s="667"/>
      <c r="T38" s="667"/>
      <c r="U38" s="667"/>
      <c r="V38" s="667"/>
      <c r="W38" s="667"/>
      <c r="X38" s="667"/>
      <c r="Y38" s="667"/>
      <c r="Z38" s="667"/>
      <c r="AA38" s="667"/>
      <c r="AB38" s="748"/>
      <c r="AC38" s="665"/>
      <c r="AD38" s="662"/>
      <c r="AE38" s="662"/>
      <c r="AF38" s="662"/>
      <c r="AG38" s="665"/>
      <c r="AH38" s="665"/>
      <c r="AI38" s="1243"/>
      <c r="AJ38" s="667"/>
      <c r="AK38" s="1244"/>
      <c r="AL38" s="1245"/>
      <c r="AM38" s="1245"/>
      <c r="AN38" s="1245"/>
      <c r="AO38" s="1245"/>
      <c r="AP38" s="1245"/>
      <c r="AQ38" s="1246"/>
      <c r="AR38" s="369"/>
      <c r="AS38" s="369"/>
      <c r="AT38" s="369"/>
      <c r="AU38" s="369"/>
      <c r="AV38" s="369"/>
      <c r="AW38" s="755"/>
      <c r="AX38" s="755"/>
      <c r="AY38" s="755"/>
      <c r="AZ38" s="748"/>
    </row>
    <row r="39" ht="15.75" customHeight="1">
      <c r="A39" s="742"/>
      <c r="B39" s="743"/>
      <c r="C39" s="743"/>
      <c r="D39" s="743"/>
      <c r="E39" s="743"/>
      <c r="F39" s="743"/>
      <c r="G39" s="759"/>
      <c r="H39" s="667"/>
      <c r="I39" s="759"/>
      <c r="J39" s="759"/>
      <c r="K39" s="667"/>
      <c r="L39" s="669"/>
      <c r="M39" s="667"/>
      <c r="N39" s="667"/>
      <c r="O39" s="667"/>
      <c r="P39" s="667"/>
      <c r="Q39" s="667"/>
      <c r="R39" s="667"/>
      <c r="S39" s="667"/>
      <c r="T39" s="667"/>
      <c r="U39" s="667"/>
      <c r="V39" s="667"/>
      <c r="W39" s="667"/>
      <c r="X39" s="667"/>
      <c r="Y39" s="667"/>
      <c r="Z39" s="667"/>
      <c r="AA39" s="667"/>
      <c r="AB39" s="748"/>
      <c r="AC39" s="665"/>
      <c r="AD39" s="662"/>
      <c r="AE39" s="662"/>
      <c r="AF39" s="662"/>
      <c r="AG39" s="665"/>
      <c r="AH39" s="665"/>
      <c r="AI39" s="1243"/>
      <c r="AJ39" s="667"/>
      <c r="AK39" s="1244"/>
      <c r="AL39" s="1245"/>
      <c r="AM39" s="1245"/>
      <c r="AN39" s="1245"/>
      <c r="AO39" s="1245"/>
      <c r="AP39" s="1245"/>
      <c r="AQ39" s="1246"/>
      <c r="AR39" s="369"/>
      <c r="AS39" s="369"/>
      <c r="AT39" s="369"/>
      <c r="AU39" s="369"/>
      <c r="AV39" s="369"/>
      <c r="AW39" s="755"/>
      <c r="AX39" s="755"/>
      <c r="AY39" s="755"/>
      <c r="AZ39" s="748"/>
    </row>
    <row r="40" ht="15.75" customHeight="1">
      <c r="A40" s="742"/>
      <c r="B40" s="743"/>
      <c r="C40" s="743"/>
      <c r="D40" s="743"/>
      <c r="E40" s="743"/>
      <c r="F40" s="743"/>
      <c r="G40" s="759"/>
      <c r="H40" s="667"/>
      <c r="I40" s="759"/>
      <c r="J40" s="759"/>
      <c r="K40" s="667"/>
      <c r="L40" s="669"/>
      <c r="M40" s="667"/>
      <c r="N40" s="667"/>
      <c r="O40" s="667"/>
      <c r="P40" s="667"/>
      <c r="Q40" s="667"/>
      <c r="R40" s="667"/>
      <c r="S40" s="667"/>
      <c r="T40" s="667"/>
      <c r="U40" s="667"/>
      <c r="V40" s="667"/>
      <c r="W40" s="667"/>
      <c r="X40" s="667"/>
      <c r="Y40" s="667"/>
      <c r="Z40" s="667"/>
      <c r="AA40" s="667"/>
      <c r="AB40" s="748"/>
      <c r="AC40" s="665"/>
      <c r="AD40" s="662"/>
      <c r="AE40" s="662"/>
      <c r="AF40" s="662"/>
      <c r="AG40" s="665"/>
      <c r="AH40" s="665"/>
      <c r="AI40" s="1243"/>
      <c r="AJ40" s="667"/>
      <c r="AK40" s="1244"/>
      <c r="AL40" s="1245"/>
      <c r="AM40" s="1245"/>
      <c r="AN40" s="1245"/>
      <c r="AO40" s="1245"/>
      <c r="AP40" s="1245"/>
      <c r="AQ40" s="1246"/>
      <c r="AR40" s="369"/>
      <c r="AS40" s="369"/>
      <c r="AT40" s="369"/>
      <c r="AU40" s="369"/>
      <c r="AV40" s="369"/>
      <c r="AW40" s="755"/>
      <c r="AX40" s="755"/>
      <c r="AY40" s="755"/>
      <c r="AZ40" s="748"/>
    </row>
    <row r="41" ht="15.75" customHeight="1">
      <c r="A41" s="742"/>
      <c r="B41" s="743"/>
      <c r="C41" s="743"/>
      <c r="D41" s="743"/>
      <c r="E41" s="743"/>
      <c r="F41" s="743"/>
      <c r="G41" s="759"/>
      <c r="H41" s="667"/>
      <c r="I41" s="759"/>
      <c r="J41" s="759"/>
      <c r="K41" s="667"/>
      <c r="L41" s="669"/>
      <c r="M41" s="667"/>
      <c r="N41" s="667"/>
      <c r="O41" s="667"/>
      <c r="P41" s="667"/>
      <c r="Q41" s="667"/>
      <c r="R41" s="667"/>
      <c r="S41" s="667"/>
      <c r="T41" s="667"/>
      <c r="U41" s="667"/>
      <c r="V41" s="667"/>
      <c r="W41" s="667"/>
      <c r="X41" s="667"/>
      <c r="Y41" s="667"/>
      <c r="Z41" s="667"/>
      <c r="AA41" s="667"/>
      <c r="AB41" s="748"/>
      <c r="AC41" s="665"/>
      <c r="AD41" s="662"/>
      <c r="AE41" s="662"/>
      <c r="AF41" s="662"/>
      <c r="AG41" s="665"/>
      <c r="AH41" s="665"/>
      <c r="AI41" s="1243"/>
      <c r="AJ41" s="667"/>
      <c r="AK41" s="1244"/>
      <c r="AL41" s="1245"/>
      <c r="AM41" s="1245"/>
      <c r="AN41" s="1245"/>
      <c r="AO41" s="1245"/>
      <c r="AP41" s="1245"/>
      <c r="AQ41" s="1246"/>
      <c r="AR41" s="369"/>
      <c r="AS41" s="369"/>
      <c r="AT41" s="369"/>
      <c r="AU41" s="369"/>
      <c r="AV41" s="369"/>
      <c r="AW41" s="755"/>
      <c r="AX41" s="755"/>
      <c r="AY41" s="755"/>
      <c r="AZ41" s="748"/>
    </row>
    <row r="42" ht="15.75" customHeight="1">
      <c r="A42" s="742"/>
      <c r="B42" s="743"/>
      <c r="C42" s="743"/>
      <c r="D42" s="743"/>
      <c r="E42" s="743"/>
      <c r="F42" s="743"/>
      <c r="G42" s="759"/>
      <c r="H42" s="667"/>
      <c r="I42" s="759"/>
      <c r="J42" s="759"/>
      <c r="K42" s="667"/>
      <c r="L42" s="669"/>
      <c r="M42" s="667"/>
      <c r="N42" s="667"/>
      <c r="O42" s="667"/>
      <c r="P42" s="667"/>
      <c r="Q42" s="667"/>
      <c r="R42" s="667"/>
      <c r="S42" s="667"/>
      <c r="T42" s="667"/>
      <c r="U42" s="667"/>
      <c r="V42" s="667"/>
      <c r="W42" s="667"/>
      <c r="X42" s="667"/>
      <c r="Y42" s="667"/>
      <c r="Z42" s="667"/>
      <c r="AA42" s="667"/>
      <c r="AB42" s="748"/>
      <c r="AC42" s="665"/>
      <c r="AD42" s="662"/>
      <c r="AE42" s="662"/>
      <c r="AF42" s="662"/>
      <c r="AG42" s="665"/>
      <c r="AH42" s="665"/>
      <c r="AI42" s="1243"/>
      <c r="AJ42" s="667"/>
      <c r="AK42" s="1244"/>
      <c r="AL42" s="1245"/>
      <c r="AM42" s="1245"/>
      <c r="AN42" s="1245"/>
      <c r="AO42" s="1245"/>
      <c r="AP42" s="1245"/>
      <c r="AQ42" s="1246"/>
      <c r="AR42" s="369"/>
      <c r="AS42" s="369"/>
      <c r="AT42" s="369"/>
      <c r="AU42" s="369"/>
      <c r="AV42" s="369"/>
      <c r="AW42" s="755"/>
      <c r="AX42" s="755"/>
      <c r="AY42" s="755"/>
      <c r="AZ42" s="748"/>
    </row>
    <row r="43" ht="15.75" customHeight="1">
      <c r="A43" s="742"/>
      <c r="B43" s="743"/>
      <c r="C43" s="743"/>
      <c r="D43" s="743"/>
      <c r="E43" s="743"/>
      <c r="F43" s="743"/>
      <c r="G43" s="759"/>
      <c r="H43" s="667"/>
      <c r="I43" s="759"/>
      <c r="J43" s="759"/>
      <c r="K43" s="667"/>
      <c r="L43" s="669"/>
      <c r="M43" s="667"/>
      <c r="N43" s="667"/>
      <c r="O43" s="667"/>
      <c r="P43" s="667"/>
      <c r="Q43" s="667"/>
      <c r="R43" s="667"/>
      <c r="S43" s="667"/>
      <c r="T43" s="667"/>
      <c r="U43" s="667"/>
      <c r="V43" s="667"/>
      <c r="W43" s="667"/>
      <c r="X43" s="667"/>
      <c r="Y43" s="667"/>
      <c r="Z43" s="667"/>
      <c r="AA43" s="667"/>
      <c r="AB43" s="748"/>
      <c r="AC43" s="665"/>
      <c r="AD43" s="662"/>
      <c r="AE43" s="662"/>
      <c r="AF43" s="662"/>
      <c r="AG43" s="665"/>
      <c r="AH43" s="665"/>
      <c r="AI43" s="1243"/>
      <c r="AJ43" s="667"/>
      <c r="AK43" s="1244"/>
      <c r="AL43" s="1245"/>
      <c r="AM43" s="1245"/>
      <c r="AN43" s="1245"/>
      <c r="AO43" s="1245"/>
      <c r="AP43" s="1245"/>
      <c r="AQ43" s="1246"/>
      <c r="AR43" s="369"/>
      <c r="AS43" s="369"/>
      <c r="AT43" s="369"/>
      <c r="AU43" s="369"/>
      <c r="AV43" s="369"/>
      <c r="AW43" s="755"/>
      <c r="AX43" s="755"/>
      <c r="AY43" s="755"/>
      <c r="AZ43" s="748"/>
    </row>
    <row r="44" ht="15.75" customHeight="1">
      <c r="A44" s="742"/>
      <c r="B44" s="743"/>
      <c r="C44" s="743"/>
      <c r="D44" s="743"/>
      <c r="E44" s="743"/>
      <c r="F44" s="743"/>
      <c r="G44" s="759"/>
      <c r="H44" s="667"/>
      <c r="I44" s="759"/>
      <c r="J44" s="759"/>
      <c r="K44" s="667"/>
      <c r="L44" s="669"/>
      <c r="M44" s="667"/>
      <c r="N44" s="667"/>
      <c r="O44" s="667"/>
      <c r="P44" s="667"/>
      <c r="Q44" s="667"/>
      <c r="R44" s="667"/>
      <c r="S44" s="667"/>
      <c r="T44" s="667"/>
      <c r="U44" s="667"/>
      <c r="V44" s="667"/>
      <c r="W44" s="667"/>
      <c r="X44" s="667"/>
      <c r="Y44" s="667"/>
      <c r="Z44" s="667"/>
      <c r="AA44" s="667"/>
      <c r="AB44" s="748"/>
      <c r="AC44" s="665"/>
      <c r="AD44" s="662"/>
      <c r="AE44" s="662"/>
      <c r="AF44" s="662"/>
      <c r="AG44" s="665"/>
      <c r="AH44" s="665"/>
      <c r="AI44" s="1243"/>
      <c r="AJ44" s="667"/>
      <c r="AK44" s="1244"/>
      <c r="AL44" s="1245"/>
      <c r="AM44" s="1245"/>
      <c r="AN44" s="1245"/>
      <c r="AO44" s="1245"/>
      <c r="AP44" s="1245"/>
      <c r="AQ44" s="1246"/>
      <c r="AR44" s="369"/>
      <c r="AS44" s="369"/>
      <c r="AT44" s="369"/>
      <c r="AU44" s="369"/>
      <c r="AV44" s="369"/>
      <c r="AW44" s="755"/>
      <c r="AX44" s="755"/>
      <c r="AY44" s="755"/>
      <c r="AZ44" s="748"/>
    </row>
    <row r="45" ht="15.75" customHeight="1">
      <c r="A45" s="742"/>
      <c r="B45" s="743"/>
      <c r="C45" s="743"/>
      <c r="D45" s="743"/>
      <c r="E45" s="743"/>
      <c r="F45" s="743"/>
      <c r="G45" s="759"/>
      <c r="H45" s="667"/>
      <c r="I45" s="759"/>
      <c r="J45" s="759"/>
      <c r="K45" s="667"/>
      <c r="L45" s="669"/>
      <c r="M45" s="667"/>
      <c r="N45" s="667"/>
      <c r="O45" s="667"/>
      <c r="P45" s="667"/>
      <c r="Q45" s="667"/>
      <c r="R45" s="667"/>
      <c r="S45" s="667"/>
      <c r="T45" s="667"/>
      <c r="U45" s="667"/>
      <c r="V45" s="667"/>
      <c r="W45" s="667"/>
      <c r="X45" s="667"/>
      <c r="Y45" s="667"/>
      <c r="Z45" s="667"/>
      <c r="AA45" s="667"/>
      <c r="AB45" s="748"/>
      <c r="AC45" s="665"/>
      <c r="AD45" s="662"/>
      <c r="AE45" s="662"/>
      <c r="AF45" s="662"/>
      <c r="AG45" s="665"/>
      <c r="AH45" s="665"/>
      <c r="AI45" s="1243"/>
      <c r="AJ45" s="667"/>
      <c r="AK45" s="1244"/>
      <c r="AL45" s="1245"/>
      <c r="AM45" s="1245"/>
      <c r="AN45" s="1245"/>
      <c r="AO45" s="1245"/>
      <c r="AP45" s="1245"/>
      <c r="AQ45" s="1246"/>
      <c r="AR45" s="369"/>
      <c r="AS45" s="369"/>
      <c r="AT45" s="369"/>
      <c r="AU45" s="369"/>
      <c r="AV45" s="369"/>
      <c r="AW45" s="755"/>
      <c r="AX45" s="755"/>
      <c r="AY45" s="755"/>
      <c r="AZ45" s="748"/>
    </row>
    <row r="46" ht="15.75" hidden="1" customHeight="1">
      <c r="A46" s="742"/>
      <c r="B46" s="743"/>
      <c r="C46" s="743"/>
      <c r="D46" s="743"/>
      <c r="E46" s="743"/>
      <c r="F46" s="743"/>
      <c r="G46" s="759"/>
      <c r="H46" s="667"/>
      <c r="I46" s="759"/>
      <c r="J46" s="759"/>
      <c r="K46" s="667"/>
      <c r="L46" s="669"/>
      <c r="M46" s="667"/>
      <c r="N46" s="667"/>
      <c r="O46" s="667"/>
      <c r="P46" s="667"/>
      <c r="Q46" s="667"/>
      <c r="R46" s="667"/>
      <c r="S46" s="667"/>
      <c r="T46" s="667"/>
      <c r="U46" s="667"/>
      <c r="V46" s="667"/>
      <c r="W46" s="667"/>
      <c r="X46" s="667"/>
      <c r="Y46" s="667"/>
      <c r="Z46" s="667"/>
      <c r="AA46" s="667"/>
      <c r="AB46" s="748"/>
      <c r="AC46" s="665"/>
      <c r="AD46" s="662"/>
      <c r="AE46" s="662"/>
      <c r="AF46" s="662"/>
      <c r="AG46" s="665"/>
      <c r="AH46" s="665"/>
      <c r="AI46" s="1243"/>
      <c r="AJ46" s="667"/>
      <c r="AK46" s="1244"/>
      <c r="AL46" s="1245"/>
      <c r="AM46" s="1245"/>
      <c r="AN46" s="1245"/>
      <c r="AO46" s="1245"/>
      <c r="AP46" s="1245"/>
      <c r="AQ46" s="1246"/>
      <c r="AR46" s="369"/>
      <c r="AS46" s="369"/>
      <c r="AT46" s="369"/>
      <c r="AU46" s="369"/>
      <c r="AV46" s="369"/>
      <c r="AW46" s="755"/>
      <c r="AX46" s="755"/>
      <c r="AY46" s="755"/>
      <c r="AZ46" s="748"/>
    </row>
    <row r="47" ht="15.75" hidden="1" customHeight="1">
      <c r="A47" s="742"/>
      <c r="B47" s="743"/>
      <c r="C47" s="743"/>
      <c r="D47" s="743"/>
      <c r="E47" s="743"/>
      <c r="F47" s="743"/>
      <c r="G47" s="759"/>
      <c r="H47" s="667"/>
      <c r="I47" s="759"/>
      <c r="J47" s="759"/>
      <c r="K47" s="667"/>
      <c r="L47" s="669"/>
      <c r="M47" s="667"/>
      <c r="N47" s="667"/>
      <c r="O47" s="667"/>
      <c r="P47" s="667"/>
      <c r="Q47" s="667"/>
      <c r="R47" s="667"/>
      <c r="S47" s="667"/>
      <c r="T47" s="667"/>
      <c r="U47" s="667"/>
      <c r="V47" s="667"/>
      <c r="W47" s="667"/>
      <c r="X47" s="667"/>
      <c r="Y47" s="667"/>
      <c r="Z47" s="667"/>
      <c r="AA47" s="667"/>
      <c r="AB47" s="748"/>
      <c r="AC47" s="665"/>
      <c r="AD47" s="662"/>
      <c r="AE47" s="662"/>
      <c r="AF47" s="662"/>
      <c r="AG47" s="665"/>
      <c r="AH47" s="665"/>
      <c r="AI47" s="1243"/>
      <c r="AJ47" s="667"/>
      <c r="AK47" s="1244"/>
      <c r="AL47" s="1245"/>
      <c r="AM47" s="1245"/>
      <c r="AN47" s="1245"/>
      <c r="AO47" s="1245"/>
      <c r="AP47" s="1245"/>
      <c r="AQ47" s="1246"/>
      <c r="AR47" s="369"/>
      <c r="AS47" s="369"/>
      <c r="AT47" s="369"/>
      <c r="AU47" s="369"/>
      <c r="AV47" s="369"/>
      <c r="AW47" s="755"/>
      <c r="AX47" s="755"/>
      <c r="AY47" s="755"/>
      <c r="AZ47" s="748"/>
    </row>
    <row r="48" ht="15.75" hidden="1" customHeight="1">
      <c r="A48" s="742"/>
      <c r="B48" s="743"/>
      <c r="C48" s="743"/>
      <c r="D48" s="743"/>
      <c r="E48" s="743"/>
      <c r="F48" s="743"/>
      <c r="G48" s="759"/>
      <c r="H48" s="667"/>
      <c r="I48" s="759"/>
      <c r="J48" s="759"/>
      <c r="K48" s="667"/>
      <c r="L48" s="669"/>
      <c r="M48" s="667"/>
      <c r="N48" s="667"/>
      <c r="O48" s="667"/>
      <c r="P48" s="667"/>
      <c r="Q48" s="667"/>
      <c r="R48" s="667"/>
      <c r="S48" s="667"/>
      <c r="T48" s="667"/>
      <c r="U48" s="667"/>
      <c r="V48" s="667"/>
      <c r="W48" s="667"/>
      <c r="X48" s="667"/>
      <c r="Y48" s="667"/>
      <c r="Z48" s="667"/>
      <c r="AA48" s="667"/>
      <c r="AB48" s="748"/>
      <c r="AC48" s="665"/>
      <c r="AD48" s="662"/>
      <c r="AE48" s="662"/>
      <c r="AF48" s="662"/>
      <c r="AG48" s="665"/>
      <c r="AH48" s="665"/>
      <c r="AI48" s="1243"/>
      <c r="AJ48" s="667"/>
      <c r="AK48" s="1244"/>
      <c r="AL48" s="1245"/>
      <c r="AM48" s="1245"/>
      <c r="AN48" s="1245"/>
      <c r="AO48" s="1245"/>
      <c r="AP48" s="1245"/>
      <c r="AQ48" s="1246"/>
      <c r="AR48" s="369"/>
      <c r="AS48" s="369"/>
      <c r="AT48" s="369"/>
      <c r="AU48" s="369"/>
      <c r="AV48" s="369"/>
      <c r="AW48" s="755"/>
      <c r="AX48" s="755"/>
      <c r="AY48" s="755"/>
      <c r="AZ48" s="748"/>
    </row>
    <row r="49" ht="15.75" hidden="1" customHeight="1">
      <c r="A49" s="742"/>
      <c r="B49" s="743"/>
      <c r="C49" s="743"/>
      <c r="D49" s="743"/>
      <c r="E49" s="743"/>
      <c r="F49" s="743"/>
      <c r="G49" s="759"/>
      <c r="H49" s="667"/>
      <c r="I49" s="759"/>
      <c r="J49" s="759"/>
      <c r="K49" s="667"/>
      <c r="L49" s="669"/>
      <c r="M49" s="667"/>
      <c r="N49" s="667"/>
      <c r="O49" s="667"/>
      <c r="P49" s="667"/>
      <c r="Q49" s="667"/>
      <c r="R49" s="667"/>
      <c r="S49" s="667"/>
      <c r="T49" s="667"/>
      <c r="U49" s="667"/>
      <c r="V49" s="667"/>
      <c r="W49" s="667"/>
      <c r="X49" s="667"/>
      <c r="Y49" s="667"/>
      <c r="Z49" s="667"/>
      <c r="AA49" s="667"/>
      <c r="AB49" s="748"/>
      <c r="AC49" s="665"/>
      <c r="AD49" s="662"/>
      <c r="AE49" s="662"/>
      <c r="AF49" s="662"/>
      <c r="AG49" s="665"/>
      <c r="AH49" s="665"/>
      <c r="AI49" s="1243"/>
      <c r="AJ49" s="667"/>
      <c r="AK49" s="1244"/>
      <c r="AL49" s="1245"/>
      <c r="AM49" s="1245"/>
      <c r="AN49" s="1245"/>
      <c r="AO49" s="1245"/>
      <c r="AP49" s="1245"/>
      <c r="AQ49" s="1246"/>
      <c r="AR49" s="369"/>
      <c r="AS49" s="369"/>
      <c r="AT49" s="369"/>
      <c r="AU49" s="369"/>
      <c r="AV49" s="369"/>
      <c r="AW49" s="755"/>
      <c r="AX49" s="755"/>
      <c r="AY49" s="755"/>
      <c r="AZ49" s="748"/>
    </row>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M2:AA2"/>
    <mergeCell ref="B5:L6"/>
    <mergeCell ref="B18:C18"/>
    <mergeCell ref="E18:F18"/>
    <mergeCell ref="E20:F20"/>
    <mergeCell ref="G20:H20"/>
  </mergeCells>
  <hyperlinks>
    <hyperlink r:id="rId1" ref="F10"/>
    <hyperlink r:id="rId2" ref="F11"/>
    <hyperlink r:id="rId3" ref="F12"/>
    <hyperlink r:id="rId4" ref="F13"/>
  </hyperlinks>
  <printOptions/>
  <pageMargins bottom="0.75" footer="0.0" header="0.0" left="0.7" right="0.7" top="0.75"/>
  <pageSetup paperSize="9" orientation="portrait"/>
  <drawing r:id="rId5"/>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outlinePr summaryBelow="0" summaryRight="0"/>
    <pageSetUpPr/>
  </sheetPr>
  <sheetViews>
    <sheetView workbookViewId="0"/>
  </sheetViews>
  <sheetFormatPr customHeight="1" defaultColWidth="14.43" defaultRowHeight="15.0"/>
  <cols>
    <col customWidth="1" min="1" max="1" width="92.71"/>
    <col customWidth="1" min="2" max="6" width="14.43"/>
  </cols>
  <sheetData>
    <row r="1" ht="76.5" customHeight="1">
      <c r="A1" s="17"/>
    </row>
    <row r="2">
      <c r="A2" s="1247" t="s">
        <v>1890</v>
      </c>
    </row>
    <row r="4" ht="20.25" customHeight="1">
      <c r="A4" s="1248" t="s">
        <v>1891</v>
      </c>
    </row>
    <row r="5">
      <c r="A5" s="219"/>
    </row>
    <row r="6">
      <c r="A6" s="219"/>
    </row>
    <row r="7">
      <c r="A7" s="219"/>
    </row>
    <row r="8">
      <c r="A8" s="219"/>
    </row>
    <row r="9">
      <c r="A9" s="219"/>
    </row>
    <row r="10">
      <c r="A10" s="219"/>
    </row>
    <row r="11">
      <c r="A11" s="219"/>
    </row>
    <row r="12">
      <c r="A12" s="219"/>
    </row>
    <row r="13">
      <c r="A13" s="219"/>
    </row>
    <row r="14">
      <c r="A14" s="219"/>
    </row>
    <row r="15">
      <c r="A15" s="219"/>
    </row>
    <row r="16">
      <c r="A16" s="219"/>
    </row>
    <row r="17">
      <c r="A17" s="219"/>
    </row>
    <row r="18">
      <c r="A18" s="219"/>
    </row>
    <row r="19">
      <c r="A19" s="219"/>
    </row>
    <row r="20">
      <c r="A20" s="219"/>
    </row>
    <row r="21" ht="15.75" customHeight="1">
      <c r="A21" s="219"/>
    </row>
    <row r="22" ht="15.75" customHeight="1">
      <c r="A22" s="219"/>
    </row>
    <row r="23" ht="15.75" customHeight="1">
      <c r="A23" s="219"/>
    </row>
    <row r="24" ht="15.75" customHeight="1">
      <c r="A24" s="219"/>
    </row>
    <row r="25" ht="15.75" customHeight="1">
      <c r="A25" s="219"/>
    </row>
    <row r="26" ht="15.75" customHeight="1">
      <c r="A26" s="219"/>
    </row>
    <row r="27" ht="15.75" customHeight="1">
      <c r="A27" s="219"/>
    </row>
    <row r="28" ht="15.75" customHeight="1">
      <c r="A28" s="219"/>
    </row>
    <row r="29" ht="15.75" customHeight="1">
      <c r="A29" s="219"/>
    </row>
    <row r="30" ht="15.75" customHeight="1">
      <c r="A30" s="219"/>
    </row>
    <row r="31" ht="15.75" customHeight="1">
      <c r="A31" s="219"/>
    </row>
    <row r="32" ht="15.75" customHeight="1">
      <c r="A32" s="219"/>
    </row>
    <row r="33" ht="15.75" customHeight="1">
      <c r="A33" s="219"/>
    </row>
    <row r="34" ht="15.75" customHeight="1">
      <c r="A34" s="219"/>
    </row>
    <row r="35" ht="15.75" customHeight="1">
      <c r="A35" s="219"/>
    </row>
    <row r="36" ht="15.75" customHeight="1">
      <c r="A36" s="219"/>
    </row>
    <row r="37" ht="15.75" customHeight="1">
      <c r="A37" s="219"/>
    </row>
    <row r="38" ht="15.75" customHeight="1">
      <c r="A38" s="219"/>
    </row>
    <row r="39" ht="15.75" customHeight="1">
      <c r="A39" s="219"/>
    </row>
    <row r="40" ht="15.75" customHeight="1">
      <c r="A40" s="219"/>
    </row>
    <row r="41" ht="15.75" customHeight="1">
      <c r="A41" s="219"/>
    </row>
    <row r="42" ht="15.75" customHeight="1">
      <c r="A42" s="1249"/>
    </row>
    <row r="43" ht="15.75" customHeight="1">
      <c r="A43" s="1249"/>
    </row>
    <row r="44" ht="15.75" customHeight="1">
      <c r="A44" s="1249"/>
    </row>
    <row r="45" ht="15.75" customHeight="1">
      <c r="A45" s="1249"/>
    </row>
    <row r="46" ht="15.75" customHeight="1">
      <c r="A46" s="1249"/>
    </row>
    <row r="47" ht="15.75" customHeight="1">
      <c r="A47" s="1249"/>
    </row>
    <row r="48" ht="15.75" customHeight="1">
      <c r="A48" s="1249"/>
    </row>
    <row r="49" ht="15.75" customHeight="1">
      <c r="A49" s="1249"/>
    </row>
    <row r="50" ht="15.75" customHeight="1">
      <c r="A50" s="1249"/>
    </row>
    <row r="51" ht="15.75" customHeight="1">
      <c r="A51" s="1249"/>
    </row>
    <row r="52" ht="15.75" customHeight="1">
      <c r="A52" s="1249"/>
    </row>
    <row r="53" ht="15.75" customHeight="1">
      <c r="A53" s="1249"/>
    </row>
    <row r="54" ht="15.75" customHeight="1">
      <c r="A54" s="1249"/>
    </row>
    <row r="55" ht="15.75" customHeight="1">
      <c r="A55" s="1249"/>
    </row>
    <row r="56" ht="15.75" customHeight="1">
      <c r="A56" s="1249"/>
    </row>
    <row r="57" ht="15.75" customHeight="1">
      <c r="A57" s="1249"/>
    </row>
    <row r="58" ht="15.75" customHeight="1">
      <c r="A58" s="1249"/>
    </row>
    <row r="59" ht="15.75" customHeight="1">
      <c r="A59" s="1249"/>
    </row>
    <row r="60" ht="15.75" customHeight="1">
      <c r="A60" s="1249"/>
    </row>
    <row r="61" ht="15.75" customHeight="1">
      <c r="A61" s="1249"/>
    </row>
    <row r="62" ht="15.75" customHeight="1">
      <c r="A62" s="1249"/>
    </row>
    <row r="63" ht="15.75" customHeight="1">
      <c r="A63" s="1249"/>
    </row>
    <row r="64" ht="15.75" customHeight="1">
      <c r="A64" s="1249"/>
    </row>
    <row r="65" ht="15.75" customHeight="1">
      <c r="A65" s="1249"/>
    </row>
    <row r="66" ht="15.75" customHeight="1">
      <c r="A66" s="1249"/>
    </row>
    <row r="67" ht="15.75" customHeight="1">
      <c r="A67" s="1249"/>
    </row>
    <row r="68" ht="15.75" customHeight="1">
      <c r="A68" s="1249"/>
    </row>
    <row r="69" ht="15.75" customHeight="1">
      <c r="A69" s="1249"/>
    </row>
    <row r="70" ht="15.75" customHeight="1">
      <c r="A70" s="1249"/>
    </row>
    <row r="71" ht="15.75" customHeight="1">
      <c r="A71" s="1249"/>
    </row>
    <row r="72" ht="15.75" customHeight="1">
      <c r="A72" s="1249"/>
    </row>
    <row r="73" ht="15.75" customHeight="1">
      <c r="A73" s="1249"/>
    </row>
    <row r="74" ht="15.75" customHeight="1">
      <c r="A74" s="1249"/>
    </row>
    <row r="75" ht="15.75" customHeight="1">
      <c r="A75" s="1249"/>
    </row>
    <row r="76" ht="15.75" customHeight="1">
      <c r="A76" s="1249"/>
    </row>
    <row r="77" ht="15.75" customHeight="1">
      <c r="A77" s="1249"/>
    </row>
    <row r="78" ht="15.75" customHeight="1">
      <c r="A78" s="1249"/>
    </row>
    <row r="79" ht="15.75" customHeight="1">
      <c r="A79" s="1249"/>
    </row>
    <row r="80" ht="15.75" customHeight="1">
      <c r="A80" s="1249"/>
    </row>
    <row r="81" ht="15.75" customHeight="1">
      <c r="A81" s="1249"/>
    </row>
    <row r="82" ht="15.75" customHeight="1">
      <c r="A82" s="1249"/>
    </row>
    <row r="83" ht="15.75" customHeight="1">
      <c r="A83" s="1249"/>
    </row>
    <row r="84" ht="15.75" customHeight="1">
      <c r="A84" s="1249"/>
    </row>
    <row r="85" ht="15.75" customHeight="1">
      <c r="A85" s="1249"/>
    </row>
    <row r="86" ht="15.75" customHeight="1">
      <c r="A86" s="1249"/>
    </row>
    <row r="87" ht="15.75" customHeight="1">
      <c r="A87" s="1249"/>
    </row>
    <row r="88" ht="15.75" customHeight="1">
      <c r="A88" s="1249"/>
    </row>
    <row r="89" ht="15.75" customHeight="1">
      <c r="A89" s="1249"/>
    </row>
    <row r="90" ht="15.75" customHeight="1">
      <c r="A90" s="1249"/>
    </row>
    <row r="91" ht="15.75" customHeight="1">
      <c r="A91" s="1249"/>
    </row>
    <row r="92" ht="15.75" customHeight="1">
      <c r="A92" s="1249"/>
    </row>
    <row r="93" ht="15.75" customHeight="1">
      <c r="A93" s="1249"/>
    </row>
    <row r="94" ht="15.75" customHeight="1">
      <c r="A94" s="1249"/>
    </row>
    <row r="95" ht="15.75" customHeight="1">
      <c r="A95" s="1249"/>
    </row>
    <row r="96" ht="15.75" customHeight="1">
      <c r="A96" s="1249"/>
    </row>
    <row r="97" ht="15.75" customHeight="1">
      <c r="A97" s="1249"/>
    </row>
    <row r="98" ht="15.75" customHeight="1">
      <c r="A98" s="1249"/>
    </row>
    <row r="99" ht="15.75" customHeight="1">
      <c r="A99" s="1249"/>
    </row>
    <row r="100" ht="15.75" customHeight="1">
      <c r="A100" s="1249"/>
    </row>
    <row r="101" ht="15.75" customHeight="1">
      <c r="A101" s="1249"/>
    </row>
    <row r="102" ht="15.75" customHeight="1">
      <c r="A102" s="1249"/>
    </row>
    <row r="103" ht="15.75" customHeight="1">
      <c r="A103" s="1249"/>
    </row>
    <row r="104" ht="15.75" customHeight="1">
      <c r="A104" s="1249"/>
    </row>
    <row r="105" ht="15.75" customHeight="1">
      <c r="A105" s="1249"/>
    </row>
    <row r="106" ht="15.75" customHeight="1">
      <c r="A106" s="1249"/>
    </row>
    <row r="107" ht="15.75" customHeight="1">
      <c r="A107" s="1249"/>
    </row>
    <row r="108" ht="15.75" customHeight="1">
      <c r="A108" s="1249"/>
    </row>
    <row r="109" ht="15.75" customHeight="1">
      <c r="A109" s="1249"/>
    </row>
    <row r="110" ht="15.75" customHeight="1">
      <c r="A110" s="1249"/>
    </row>
    <row r="111" ht="15.75" customHeight="1">
      <c r="A111" s="1249"/>
    </row>
    <row r="112" ht="15.75" customHeight="1">
      <c r="A112" s="1249"/>
    </row>
    <row r="113" ht="15.75" customHeight="1">
      <c r="A113" s="1249"/>
    </row>
    <row r="114" ht="15.75" customHeight="1">
      <c r="A114" s="1249"/>
    </row>
    <row r="115" ht="15.75" customHeight="1">
      <c r="A115" s="1249"/>
    </row>
    <row r="116" ht="15.75" customHeight="1">
      <c r="A116" s="1249"/>
    </row>
    <row r="117" ht="15.75" customHeight="1">
      <c r="A117" s="1249"/>
    </row>
    <row r="118" ht="15.75" customHeight="1">
      <c r="A118" s="1249"/>
    </row>
    <row r="119" ht="15.75" customHeight="1">
      <c r="A119" s="1249"/>
    </row>
    <row r="120" ht="15.75" customHeight="1">
      <c r="A120" s="1249"/>
    </row>
    <row r="121" ht="15.75" customHeight="1">
      <c r="A121" s="1249"/>
    </row>
    <row r="122" ht="15.75" customHeight="1">
      <c r="A122" s="1249"/>
    </row>
    <row r="123" ht="15.75" customHeight="1">
      <c r="A123" s="1249"/>
    </row>
    <row r="124" ht="15.75" customHeight="1">
      <c r="A124" s="1249"/>
    </row>
    <row r="125" ht="15.75" customHeight="1">
      <c r="A125" s="1249"/>
    </row>
    <row r="126" ht="15.75" customHeight="1">
      <c r="A126" s="1249"/>
    </row>
    <row r="127" ht="15.75" customHeight="1">
      <c r="A127" s="1249"/>
    </row>
    <row r="128" ht="15.75" customHeight="1">
      <c r="A128" s="1249"/>
    </row>
    <row r="129" ht="15.75" customHeight="1">
      <c r="A129" s="1249"/>
    </row>
    <row r="130" ht="15.75" customHeight="1">
      <c r="A130" s="1249"/>
    </row>
    <row r="131" ht="15.75" customHeight="1">
      <c r="A131" s="1249"/>
    </row>
    <row r="132" ht="15.75" customHeight="1">
      <c r="A132" s="1249"/>
    </row>
    <row r="133" ht="15.75" customHeight="1">
      <c r="A133" s="1249"/>
    </row>
    <row r="134" ht="15.75" customHeight="1">
      <c r="A134" s="1249"/>
    </row>
    <row r="135" ht="15.75" customHeight="1">
      <c r="A135" s="1249"/>
    </row>
    <row r="136" ht="15.75" customHeight="1">
      <c r="A136" s="1249"/>
    </row>
    <row r="137" ht="15.75" customHeight="1">
      <c r="A137" s="1249"/>
    </row>
    <row r="138" ht="15.75" customHeight="1">
      <c r="A138" s="1249"/>
    </row>
    <row r="139" ht="15.75" customHeight="1">
      <c r="A139" s="1249"/>
    </row>
    <row r="140" ht="15.75" customHeight="1">
      <c r="A140" s="1249"/>
    </row>
    <row r="141" ht="15.75" customHeight="1">
      <c r="A141" s="1249"/>
    </row>
    <row r="142" ht="15.75" customHeight="1">
      <c r="A142" s="1249"/>
    </row>
    <row r="143" ht="15.75" customHeight="1">
      <c r="A143" s="1249"/>
    </row>
    <row r="144" ht="15.75" customHeight="1">
      <c r="A144" s="1249"/>
    </row>
    <row r="145" ht="15.75" customHeight="1">
      <c r="A145" s="1249"/>
    </row>
    <row r="146" ht="15.75" customHeight="1">
      <c r="A146" s="1249"/>
    </row>
    <row r="147" ht="15.75" customHeight="1">
      <c r="A147" s="1249"/>
    </row>
    <row r="148" ht="15.75" customHeight="1">
      <c r="A148" s="1249"/>
    </row>
    <row r="149" ht="15.75" customHeight="1">
      <c r="A149" s="1249"/>
    </row>
    <row r="150" ht="15.75" customHeight="1">
      <c r="A150" s="1249"/>
    </row>
    <row r="151" ht="15.75" customHeight="1">
      <c r="A151" s="1249"/>
    </row>
    <row r="152" ht="15.75" customHeight="1">
      <c r="A152" s="1249"/>
    </row>
    <row r="153" ht="15.75" customHeight="1">
      <c r="A153" s="1249"/>
    </row>
    <row r="154" ht="15.75" customHeight="1">
      <c r="A154" s="1249"/>
    </row>
    <row r="155" ht="15.75" customHeight="1">
      <c r="A155" s="1249"/>
    </row>
    <row r="156" ht="15.75" customHeight="1">
      <c r="A156" s="1249"/>
    </row>
    <row r="157" ht="15.75" customHeight="1">
      <c r="A157" s="1249"/>
    </row>
    <row r="158" ht="15.75" customHeight="1">
      <c r="A158" s="1249"/>
    </row>
    <row r="159" ht="15.75" customHeight="1">
      <c r="A159" s="1249"/>
    </row>
    <row r="160" ht="15.75" customHeight="1">
      <c r="A160" s="1249"/>
    </row>
    <row r="161" ht="15.75" customHeight="1">
      <c r="A161" s="1249"/>
    </row>
    <row r="162" ht="15.75" customHeight="1">
      <c r="A162" s="1249"/>
    </row>
    <row r="163" ht="15.75" customHeight="1">
      <c r="A163" s="1249"/>
    </row>
    <row r="164" ht="15.75" customHeight="1">
      <c r="A164" s="1249"/>
    </row>
    <row r="165" ht="15.75" customHeight="1">
      <c r="A165" s="1249"/>
    </row>
    <row r="166" ht="15.75" customHeight="1">
      <c r="A166" s="1249"/>
    </row>
    <row r="167" ht="15.75" customHeight="1">
      <c r="A167" s="1249"/>
    </row>
    <row r="168" ht="15.75" customHeight="1">
      <c r="A168" s="1249"/>
    </row>
    <row r="169" ht="15.75" customHeight="1">
      <c r="A169" s="1249"/>
    </row>
    <row r="170" ht="15.75" customHeight="1">
      <c r="A170" s="1249"/>
    </row>
    <row r="171" ht="15.75" customHeight="1">
      <c r="A171" s="1249"/>
    </row>
    <row r="172" ht="15.75" customHeight="1">
      <c r="A172" s="1249"/>
    </row>
    <row r="173" ht="15.75" customHeight="1">
      <c r="A173" s="1249"/>
    </row>
    <row r="174" ht="15.75" customHeight="1">
      <c r="A174" s="1249"/>
    </row>
    <row r="175" ht="15.75" customHeight="1">
      <c r="A175" s="1249"/>
    </row>
    <row r="176" ht="15.75" customHeight="1">
      <c r="A176" s="1249"/>
    </row>
    <row r="177" ht="15.75" customHeight="1">
      <c r="A177" s="1249"/>
    </row>
    <row r="178" ht="15.75" customHeight="1">
      <c r="A178" s="1249"/>
    </row>
    <row r="179" ht="15.75" customHeight="1">
      <c r="A179" s="1249"/>
    </row>
    <row r="180" ht="15.75" customHeight="1">
      <c r="A180" s="1249"/>
    </row>
    <row r="181" ht="15.75" customHeight="1">
      <c r="A181" s="1249"/>
    </row>
    <row r="182" ht="15.75" customHeight="1">
      <c r="A182" s="1249"/>
    </row>
    <row r="183" ht="15.75" customHeight="1">
      <c r="A183" s="1249"/>
    </row>
    <row r="184" ht="15.75" customHeight="1">
      <c r="A184" s="1249"/>
    </row>
    <row r="185" ht="15.75" customHeight="1">
      <c r="A185" s="1249"/>
    </row>
    <row r="186" ht="15.75" customHeight="1">
      <c r="A186" s="1249"/>
    </row>
    <row r="187" ht="15.75" customHeight="1">
      <c r="A187" s="1249"/>
    </row>
    <row r="188" ht="15.75" customHeight="1">
      <c r="A188" s="1249"/>
    </row>
    <row r="189" ht="15.75" customHeight="1">
      <c r="A189" s="1249"/>
    </row>
    <row r="190" ht="15.75" customHeight="1">
      <c r="A190" s="1249"/>
    </row>
    <row r="191" ht="15.75" customHeight="1">
      <c r="A191" s="1249"/>
    </row>
    <row r="192" ht="15.75" customHeight="1">
      <c r="A192" s="1249"/>
    </row>
    <row r="193" ht="15.75" customHeight="1">
      <c r="A193" s="1249"/>
    </row>
    <row r="194" ht="15.75" customHeight="1">
      <c r="A194" s="1249"/>
    </row>
    <row r="195" ht="15.75" customHeight="1">
      <c r="A195" s="1249"/>
    </row>
    <row r="196" ht="15.75" customHeight="1">
      <c r="A196" s="1249"/>
    </row>
    <row r="197" ht="15.75" customHeight="1">
      <c r="A197" s="1249"/>
    </row>
    <row r="198" ht="15.75" customHeight="1">
      <c r="A198" s="1249"/>
    </row>
    <row r="199" ht="15.75" customHeight="1">
      <c r="A199" s="1249"/>
    </row>
    <row r="200" ht="15.75" customHeight="1">
      <c r="A200" s="1249"/>
    </row>
    <row r="201" ht="15.75" customHeight="1">
      <c r="A201" s="1249"/>
    </row>
    <row r="202" ht="15.75" customHeight="1">
      <c r="A202" s="1249"/>
    </row>
    <row r="203" ht="15.75" customHeight="1">
      <c r="A203" s="1249"/>
    </row>
    <row r="204" ht="15.75" customHeight="1">
      <c r="A204" s="1249"/>
    </row>
    <row r="205" ht="15.75" customHeight="1">
      <c r="A205" s="1249"/>
    </row>
    <row r="206" ht="15.75" customHeight="1">
      <c r="A206" s="1249"/>
    </row>
    <row r="207" ht="15.75" customHeight="1">
      <c r="A207" s="1249"/>
    </row>
    <row r="208" ht="15.75" customHeight="1">
      <c r="A208" s="1249"/>
    </row>
    <row r="209" ht="15.75" customHeight="1">
      <c r="A209" s="1249"/>
    </row>
    <row r="210" ht="15.75" customHeight="1">
      <c r="A210" s="1249"/>
    </row>
    <row r="211" ht="15.75" customHeight="1">
      <c r="A211" s="1249"/>
    </row>
    <row r="212" ht="15.75" customHeight="1">
      <c r="A212" s="1249"/>
    </row>
    <row r="213" ht="15.75" customHeight="1">
      <c r="A213" s="1249"/>
    </row>
    <row r="214" ht="15.75" customHeight="1">
      <c r="A214" s="1249"/>
    </row>
    <row r="215" ht="15.75" customHeight="1">
      <c r="A215" s="1249"/>
    </row>
    <row r="216" ht="15.75" customHeight="1">
      <c r="A216" s="1249"/>
    </row>
    <row r="217" ht="15.75" customHeight="1">
      <c r="A217" s="1249"/>
    </row>
    <row r="218" ht="15.75" customHeight="1">
      <c r="A218" s="1249"/>
    </row>
    <row r="219" ht="15.75" customHeight="1">
      <c r="A219" s="1249"/>
    </row>
    <row r="220" ht="15.75" customHeight="1">
      <c r="A220" s="124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4:A4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2022-04-04T09:16:26Z</dcterms:created>
  <dc:creator>CST</dc:creator>
</cp:coreProperties>
</file>