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linus/Library/CloudStorage/GoogleDrive-linusausberlin@gmail.com/.shortcut-targets-by-id/1Gg2BTacUOSMfil-dmbb8IrW5da2VQiCB/Gripsy /Ordersheet brands German market/"/>
    </mc:Choice>
  </mc:AlternateContent>
  <xr:revisionPtr revIDLastSave="0" documentId="13_ncr:1_{D32099FA-8307-5C40-A131-02CE4E599CD1}" xr6:coauthVersionLast="47" xr6:coauthVersionMax="47" xr10:uidLastSave="{00000000-0000-0000-0000-000000000000}"/>
  <workbookProtection workbookAlgorithmName="SHA-512" workbookHashValue="ZxH3JMkd6Y67vx67abx7kY0oWohyQT/W5nNxCyRLIJ880911MZZL0YWgcSNUAhOATs72w9HbqQriQf3+wwtEwA==" workbookSaltValue="6wAt7+Kyi4c952cZEFwjxA==" workbookSpinCount="100000" lockStructure="1"/>
  <bookViews>
    <workbookView xWindow="-4080" yWindow="-28300" windowWidth="35000" windowHeight="28300" xr2:uid="{00000000-000D-0000-FFFF-FFFF00000000}"/>
  </bookViews>
  <sheets>
    <sheet name="Plywood Volumes (EUR)" sheetId="11" r:id="rId1"/>
    <sheet name="Fiberglas Macros (EUR)"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0" l="1"/>
  <c r="G3" i="10"/>
  <c r="H3" i="10"/>
  <c r="I3" i="10"/>
  <c r="J3" i="10"/>
  <c r="K3" i="10"/>
  <c r="L3" i="10"/>
  <c r="M3" i="10"/>
  <c r="N3" i="10"/>
  <c r="O3" i="10"/>
  <c r="E3" i="10"/>
  <c r="F2" i="10"/>
  <c r="G2" i="10"/>
  <c r="H2" i="10"/>
  <c r="I2" i="10"/>
  <c r="J2" i="10"/>
  <c r="K2" i="10"/>
  <c r="L2" i="10"/>
  <c r="M2" i="10"/>
  <c r="N2" i="10"/>
  <c r="O2" i="10"/>
  <c r="E2" i="10"/>
  <c r="D6" i="11"/>
  <c r="D7" i="11"/>
  <c r="Q7" i="11" s="1"/>
  <c r="D107" i="11"/>
  <c r="Q107" i="11" s="1"/>
  <c r="D114" i="11"/>
  <c r="Q114" i="11" s="1"/>
  <c r="D113" i="11"/>
  <c r="Q113" i="11" s="1"/>
  <c r="D112" i="11"/>
  <c r="Q112" i="11" s="1"/>
  <c r="D111" i="11"/>
  <c r="Q111" i="11" s="1"/>
  <c r="D110" i="11"/>
  <c r="Q110" i="11" s="1"/>
  <c r="D109" i="11"/>
  <c r="Q109" i="11" s="1"/>
  <c r="D108" i="11"/>
  <c r="Q108" i="11" s="1"/>
  <c r="D98" i="11"/>
  <c r="Q98" i="11" s="1"/>
  <c r="D39" i="11"/>
  <c r="Q39" i="11" s="1"/>
  <c r="D28" i="11"/>
  <c r="Q28" i="11" s="1"/>
  <c r="D29" i="11"/>
  <c r="Q29" i="11" s="1"/>
  <c r="D17" i="11"/>
  <c r="Q17" i="11" s="1"/>
  <c r="D36" i="11"/>
  <c r="Q36" i="11" s="1"/>
  <c r="D35" i="11"/>
  <c r="Q35" i="11" s="1"/>
  <c r="D34" i="11"/>
  <c r="Q34" i="11" s="1"/>
  <c r="D33" i="11"/>
  <c r="Q33" i="11" s="1"/>
  <c r="D32" i="11"/>
  <c r="Q32" i="11" s="1"/>
  <c r="D31" i="11"/>
  <c r="Q31" i="11" s="1"/>
  <c r="D30" i="11"/>
  <c r="Q30" i="11" s="1"/>
  <c r="D37" i="11"/>
  <c r="D40" i="11"/>
  <c r="Q40" i="11" s="1"/>
  <c r="D41" i="11"/>
  <c r="Q41" i="11" s="1"/>
  <c r="D42" i="11"/>
  <c r="Q42" i="11" s="1"/>
  <c r="D43" i="11"/>
  <c r="Q43" i="11" s="1"/>
  <c r="D44" i="11"/>
  <c r="Q44" i="11" s="1"/>
  <c r="D45" i="11"/>
  <c r="Q45" i="11" s="1"/>
  <c r="D46" i="11"/>
  <c r="Q46" i="11" s="1"/>
  <c r="G3" i="11"/>
  <c r="H3" i="11"/>
  <c r="I3" i="11"/>
  <c r="J3" i="11"/>
  <c r="K3" i="11"/>
  <c r="L3" i="11"/>
  <c r="M3" i="11"/>
  <c r="N3" i="11"/>
  <c r="O3" i="11"/>
  <c r="P3" i="11"/>
  <c r="F3" i="11"/>
  <c r="G2" i="11"/>
  <c r="H2" i="11"/>
  <c r="I2" i="11"/>
  <c r="J2" i="11"/>
  <c r="K2" i="11"/>
  <c r="L2" i="11"/>
  <c r="M2" i="11"/>
  <c r="N2" i="11"/>
  <c r="O2" i="11"/>
  <c r="P2" i="11"/>
  <c r="F2" i="11"/>
  <c r="D19" i="10"/>
  <c r="B4" i="11"/>
  <c r="P3" i="10" l="1"/>
  <c r="P2" i="10"/>
  <c r="D26" i="10"/>
  <c r="P26" i="10" s="1"/>
  <c r="D25" i="10"/>
  <c r="P25" i="10" s="1"/>
  <c r="D32" i="10"/>
  <c r="P32" i="10" s="1"/>
  <c r="D39" i="10"/>
  <c r="P39" i="10" s="1"/>
  <c r="D23" i="10"/>
  <c r="P23" i="10" s="1"/>
  <c r="D29" i="10"/>
  <c r="P29" i="10" s="1"/>
  <c r="D35" i="10"/>
  <c r="P35" i="10" s="1"/>
  <c r="D27" i="10"/>
  <c r="P27" i="10" s="1"/>
  <c r="D38" i="10"/>
  <c r="P38" i="10" s="1"/>
  <c r="D30" i="10"/>
  <c r="P30" i="10" s="1"/>
  <c r="D22" i="10"/>
  <c r="P22" i="10" s="1"/>
  <c r="D21" i="10"/>
  <c r="P21" i="10" s="1"/>
  <c r="D34" i="10"/>
  <c r="P34" i="10" s="1"/>
  <c r="D33" i="10"/>
  <c r="P33" i="10" s="1"/>
  <c r="D24" i="10"/>
  <c r="P24" i="10" s="1"/>
  <c r="D31" i="10"/>
  <c r="P31" i="10" s="1"/>
  <c r="D37" i="10"/>
  <c r="P37" i="10" s="1"/>
  <c r="D36" i="10"/>
  <c r="P36" i="10" s="1"/>
  <c r="D28" i="10"/>
  <c r="P28" i="10" s="1"/>
  <c r="D20" i="10"/>
  <c r="P20" i="10" s="1"/>
  <c r="Q3" i="11"/>
  <c r="Q2" i="11"/>
  <c r="D322" i="11"/>
  <c r="D321" i="11"/>
  <c r="Q321" i="11" s="1"/>
  <c r="D320" i="11"/>
  <c r="Q320" i="11" s="1"/>
  <c r="D319" i="11"/>
  <c r="Q319" i="11" s="1"/>
  <c r="D318" i="11"/>
  <c r="Q318" i="11" s="1"/>
  <c r="D317" i="11"/>
  <c r="Q317" i="11" s="1"/>
  <c r="D316" i="11"/>
  <c r="Q316" i="11" s="1"/>
  <c r="D315" i="11"/>
  <c r="Q315" i="11" s="1"/>
  <c r="D314" i="11"/>
  <c r="Q314" i="11" s="1"/>
  <c r="D312" i="11"/>
  <c r="D311" i="11"/>
  <c r="Q311" i="11" s="1"/>
  <c r="D310" i="11"/>
  <c r="Q310" i="11" s="1"/>
  <c r="D309" i="11"/>
  <c r="Q309" i="11" s="1"/>
  <c r="D308" i="11"/>
  <c r="Q308" i="11" s="1"/>
  <c r="D307" i="11"/>
  <c r="Q307" i="11" s="1"/>
  <c r="D306" i="11"/>
  <c r="Q306" i="11" s="1"/>
  <c r="D305" i="11"/>
  <c r="Q305" i="11" s="1"/>
  <c r="D304" i="11"/>
  <c r="Q304" i="11" s="1"/>
  <c r="D302" i="11"/>
  <c r="D301" i="11"/>
  <c r="Q301" i="11" s="1"/>
  <c r="D300" i="11"/>
  <c r="Q300" i="11" s="1"/>
  <c r="D298" i="11"/>
  <c r="D297" i="11"/>
  <c r="Q297" i="11" s="1"/>
  <c r="D296" i="11"/>
  <c r="Q296" i="11" s="1"/>
  <c r="D295" i="11"/>
  <c r="Q295" i="11" s="1"/>
  <c r="D294" i="11"/>
  <c r="Q294" i="11" s="1"/>
  <c r="D293" i="11"/>
  <c r="Q293" i="11" s="1"/>
  <c r="D292" i="11"/>
  <c r="Q292" i="11" s="1"/>
  <c r="D290" i="11"/>
  <c r="D289" i="11"/>
  <c r="Q289" i="11" s="1"/>
  <c r="D288" i="11"/>
  <c r="Q288" i="11" s="1"/>
  <c r="D287" i="11"/>
  <c r="Q287" i="11" s="1"/>
  <c r="D286" i="11"/>
  <c r="Q286" i="11" s="1"/>
  <c r="D285" i="11"/>
  <c r="Q285" i="11" s="1"/>
  <c r="D284" i="11"/>
  <c r="Q284" i="11" s="1"/>
  <c r="D283" i="11"/>
  <c r="Q283" i="11" s="1"/>
  <c r="D282" i="11"/>
  <c r="Q282" i="11" s="1"/>
  <c r="D280" i="11"/>
  <c r="D279" i="11"/>
  <c r="Q279" i="11" s="1"/>
  <c r="D278" i="11"/>
  <c r="Q278" i="11" s="1"/>
  <c r="D277" i="11"/>
  <c r="Q277" i="11" s="1"/>
  <c r="D276" i="11"/>
  <c r="Q276" i="11" s="1"/>
  <c r="D275" i="11"/>
  <c r="Q275" i="11" s="1"/>
  <c r="D274" i="11"/>
  <c r="Q274" i="11" s="1"/>
  <c r="D272" i="11"/>
  <c r="D271" i="11"/>
  <c r="Q271" i="11" s="1"/>
  <c r="D270" i="11"/>
  <c r="Q270" i="11" s="1"/>
  <c r="D269" i="11"/>
  <c r="Q269" i="11" s="1"/>
  <c r="D268" i="11"/>
  <c r="Q268" i="11" s="1"/>
  <c r="D266" i="11"/>
  <c r="D265" i="11"/>
  <c r="Q265" i="11" s="1"/>
  <c r="D264" i="11"/>
  <c r="Q264" i="11" s="1"/>
  <c r="D262" i="11"/>
  <c r="D261" i="11"/>
  <c r="Q261" i="11" s="1"/>
  <c r="D260" i="11"/>
  <c r="Q260" i="11" s="1"/>
  <c r="D258" i="11"/>
  <c r="D257" i="11"/>
  <c r="Q257" i="11" s="1"/>
  <c r="D256" i="11"/>
  <c r="Q256" i="11" s="1"/>
  <c r="D255" i="11"/>
  <c r="Q255" i="11" s="1"/>
  <c r="D254" i="11"/>
  <c r="Q254" i="11" s="1"/>
  <c r="D252" i="11"/>
  <c r="D251" i="11"/>
  <c r="Q251" i="11" s="1"/>
  <c r="D250" i="11"/>
  <c r="Q250" i="11" s="1"/>
  <c r="D249" i="11"/>
  <c r="Q249" i="11" s="1"/>
  <c r="D248" i="11"/>
  <c r="Q248" i="11" s="1"/>
  <c r="D246" i="11"/>
  <c r="D245" i="11"/>
  <c r="Q245" i="11" s="1"/>
  <c r="D244" i="11"/>
  <c r="Q244" i="11" s="1"/>
  <c r="D243" i="11"/>
  <c r="Q243" i="11" s="1"/>
  <c r="D242" i="11"/>
  <c r="Q242" i="11" s="1"/>
  <c r="D240" i="11"/>
  <c r="D239" i="11"/>
  <c r="Q239" i="11" s="1"/>
  <c r="D238" i="11"/>
  <c r="Q238" i="11" s="1"/>
  <c r="D237" i="11"/>
  <c r="Q237" i="11" s="1"/>
  <c r="D236" i="11"/>
  <c r="Q236" i="11" s="1"/>
  <c r="D234" i="11"/>
  <c r="D233" i="11"/>
  <c r="Q233" i="11" s="1"/>
  <c r="D232" i="11"/>
  <c r="Q232" i="11" s="1"/>
  <c r="D231" i="11"/>
  <c r="Q231" i="11" s="1"/>
  <c r="D230" i="11"/>
  <c r="Q230" i="11" s="1"/>
  <c r="D228" i="11"/>
  <c r="D227" i="11"/>
  <c r="Q227" i="11" s="1"/>
  <c r="D226" i="11"/>
  <c r="Q226" i="11" s="1"/>
  <c r="D225" i="11"/>
  <c r="Q225" i="11" s="1"/>
  <c r="D224" i="11"/>
  <c r="Q224" i="11" s="1"/>
  <c r="D222" i="11"/>
  <c r="D221" i="11"/>
  <c r="Q221" i="11" s="1"/>
  <c r="D220" i="11"/>
  <c r="Q220" i="11" s="1"/>
  <c r="D219" i="11"/>
  <c r="Q219" i="11" s="1"/>
  <c r="D218" i="11"/>
  <c r="Q218" i="11" s="1"/>
  <c r="D216" i="11"/>
  <c r="D215" i="11"/>
  <c r="Q215" i="11" s="1"/>
  <c r="D214" i="11"/>
  <c r="Q214" i="11" s="1"/>
  <c r="D213" i="11"/>
  <c r="Q213" i="11" s="1"/>
  <c r="D212" i="11"/>
  <c r="Q212" i="11" s="1"/>
  <c r="D210" i="11"/>
  <c r="D209" i="11"/>
  <c r="Q209" i="11" s="1"/>
  <c r="D208" i="11"/>
  <c r="Q208" i="11" s="1"/>
  <c r="D207" i="11"/>
  <c r="Q207" i="11" s="1"/>
  <c r="D206" i="11"/>
  <c r="Q206" i="11" s="1"/>
  <c r="D205" i="11"/>
  <c r="Q205" i="11" s="1"/>
  <c r="D204" i="11"/>
  <c r="Q204" i="11" s="1"/>
  <c r="D202" i="11"/>
  <c r="D201" i="11"/>
  <c r="Q201" i="11" s="1"/>
  <c r="D200" i="11"/>
  <c r="Q200" i="11" s="1"/>
  <c r="D199" i="11"/>
  <c r="Q199" i="11" s="1"/>
  <c r="D198" i="11"/>
  <c r="Q198" i="11" s="1"/>
  <c r="D197" i="11"/>
  <c r="Q197" i="11" s="1"/>
  <c r="D196" i="11"/>
  <c r="Q196" i="11" s="1"/>
  <c r="D194" i="11"/>
  <c r="D193" i="11"/>
  <c r="Q193" i="11" s="1"/>
  <c r="D192" i="11"/>
  <c r="Q192" i="11" s="1"/>
  <c r="D191" i="11"/>
  <c r="Q191" i="11" s="1"/>
  <c r="D190" i="11"/>
  <c r="Q190" i="11" s="1"/>
  <c r="D189" i="11"/>
  <c r="Q189" i="11" s="1"/>
  <c r="D188" i="11"/>
  <c r="Q188" i="11" s="1"/>
  <c r="D186" i="11"/>
  <c r="D185" i="11"/>
  <c r="Q185" i="11" s="1"/>
  <c r="D184" i="11"/>
  <c r="Q184" i="11" s="1"/>
  <c r="D183" i="11"/>
  <c r="Q183" i="11" s="1"/>
  <c r="D182" i="11"/>
  <c r="Q182" i="11" s="1"/>
  <c r="D181" i="11"/>
  <c r="Q181" i="11" s="1"/>
  <c r="D180" i="11"/>
  <c r="Q180" i="11" s="1"/>
  <c r="D178" i="11"/>
  <c r="D177" i="11"/>
  <c r="Q177" i="11" s="1"/>
  <c r="D176" i="11"/>
  <c r="Q176" i="11" s="1"/>
  <c r="D175" i="11"/>
  <c r="Q175" i="11" s="1"/>
  <c r="D174" i="11"/>
  <c r="Q174" i="11" s="1"/>
  <c r="D173" i="11"/>
  <c r="Q173" i="11" s="1"/>
  <c r="D172" i="11"/>
  <c r="Q172" i="11" s="1"/>
  <c r="D170" i="11"/>
  <c r="D169" i="11"/>
  <c r="Q169" i="11" s="1"/>
  <c r="D168" i="11"/>
  <c r="Q168" i="11" s="1"/>
  <c r="D167" i="11"/>
  <c r="Q167" i="11" s="1"/>
  <c r="D166" i="11"/>
  <c r="Q166" i="11" s="1"/>
  <c r="D165" i="11"/>
  <c r="Q165" i="11" s="1"/>
  <c r="D164" i="11"/>
  <c r="Q164" i="11" s="1"/>
  <c r="D163" i="11"/>
  <c r="Q163" i="11" s="1"/>
  <c r="D162" i="11"/>
  <c r="Q162" i="11" s="1"/>
  <c r="D160" i="11"/>
  <c r="D159" i="11"/>
  <c r="Q159" i="11" s="1"/>
  <c r="D158" i="11"/>
  <c r="Q158" i="11" s="1"/>
  <c r="D157" i="11"/>
  <c r="Q157" i="11" s="1"/>
  <c r="D156" i="11"/>
  <c r="Q156" i="11" s="1"/>
  <c r="D155" i="11"/>
  <c r="Q155" i="11" s="1"/>
  <c r="D154" i="11"/>
  <c r="Q154" i="11" s="1"/>
  <c r="D152" i="11"/>
  <c r="D151" i="11"/>
  <c r="Q151" i="11" s="1"/>
  <c r="D150" i="11"/>
  <c r="Q150" i="11" s="1"/>
  <c r="D149" i="11"/>
  <c r="Q149" i="11" s="1"/>
  <c r="D148" i="11"/>
  <c r="Q148" i="11" s="1"/>
  <c r="D147" i="11"/>
  <c r="Q147" i="11" s="1"/>
  <c r="D146" i="11"/>
  <c r="Q146" i="11" s="1"/>
  <c r="D145" i="11"/>
  <c r="Q145" i="11" s="1"/>
  <c r="D144" i="11"/>
  <c r="Q144" i="11" s="1"/>
  <c r="D142" i="11"/>
  <c r="D141" i="11"/>
  <c r="Q141" i="11" s="1"/>
  <c r="D140" i="11"/>
  <c r="Q140" i="11" s="1"/>
  <c r="D139" i="11"/>
  <c r="Q139" i="11" s="1"/>
  <c r="D138" i="11"/>
  <c r="Q138" i="11" s="1"/>
  <c r="D137" i="11"/>
  <c r="Q137" i="11" s="1"/>
  <c r="D136" i="11"/>
  <c r="Q136" i="11" s="1"/>
  <c r="D135" i="11"/>
  <c r="Q135" i="11" s="1"/>
  <c r="D134" i="11"/>
  <c r="Q134" i="11" s="1"/>
  <c r="D132" i="11"/>
  <c r="D131" i="11"/>
  <c r="Q131" i="11" s="1"/>
  <c r="D130" i="11"/>
  <c r="Q130" i="11" s="1"/>
  <c r="D129" i="11"/>
  <c r="Q129" i="11" s="1"/>
  <c r="D128" i="11"/>
  <c r="Q128" i="11" s="1"/>
  <c r="D126" i="11"/>
  <c r="D125" i="11"/>
  <c r="Q125" i="11" s="1"/>
  <c r="D124" i="11"/>
  <c r="Q124" i="11" s="1"/>
  <c r="D123" i="11"/>
  <c r="Q123" i="11" s="1"/>
  <c r="D122" i="11"/>
  <c r="Q122" i="11" s="1"/>
  <c r="D121" i="11"/>
  <c r="Q121" i="11" s="1"/>
  <c r="D120" i="11"/>
  <c r="Q120" i="11" s="1"/>
  <c r="D119" i="11"/>
  <c r="Q119" i="11" s="1"/>
  <c r="D118" i="11"/>
  <c r="Q118" i="11" s="1"/>
  <c r="D116" i="11"/>
  <c r="D104" i="11"/>
  <c r="Q104" i="11" s="1"/>
  <c r="D103" i="11"/>
  <c r="Q103" i="11" s="1"/>
  <c r="D102" i="11"/>
  <c r="Q102" i="11" s="1"/>
  <c r="D101" i="11"/>
  <c r="Q101" i="11" s="1"/>
  <c r="D100" i="11"/>
  <c r="Q100" i="11" s="1"/>
  <c r="D99" i="11"/>
  <c r="Q99" i="11" s="1"/>
  <c r="D96" i="11"/>
  <c r="D95" i="11"/>
  <c r="Q95" i="11" s="1"/>
  <c r="D94" i="11"/>
  <c r="Q94" i="11" s="1"/>
  <c r="D93" i="11"/>
  <c r="Q93" i="11" s="1"/>
  <c r="D92" i="11"/>
  <c r="Q92" i="11" s="1"/>
  <c r="D91" i="11"/>
  <c r="Q91" i="11" s="1"/>
  <c r="D90" i="11"/>
  <c r="Q90" i="11" s="1"/>
  <c r="D89" i="11"/>
  <c r="Q89" i="11" s="1"/>
  <c r="D88" i="11"/>
  <c r="Q88" i="11" s="1"/>
  <c r="D86" i="11"/>
  <c r="D85" i="11"/>
  <c r="Q85" i="11" s="1"/>
  <c r="D84" i="11"/>
  <c r="Q84" i="11" s="1"/>
  <c r="D83" i="11"/>
  <c r="Q83" i="11" s="1"/>
  <c r="D82" i="11"/>
  <c r="Q82" i="11" s="1"/>
  <c r="D81" i="11"/>
  <c r="Q81" i="11" s="1"/>
  <c r="D80" i="11"/>
  <c r="Q80" i="11" s="1"/>
  <c r="D79" i="11"/>
  <c r="Q79" i="11" s="1"/>
  <c r="D78" i="11"/>
  <c r="Q78" i="11" s="1"/>
  <c r="D76" i="11"/>
  <c r="D75" i="11"/>
  <c r="Q75" i="11" s="1"/>
  <c r="D74" i="11"/>
  <c r="Q74" i="11" s="1"/>
  <c r="D73" i="11"/>
  <c r="Q73" i="11" s="1"/>
  <c r="D72" i="11"/>
  <c r="Q72" i="11" s="1"/>
  <c r="D71" i="11"/>
  <c r="Q71" i="11" s="1"/>
  <c r="D70" i="11"/>
  <c r="Q70" i="11" s="1"/>
  <c r="D69" i="11"/>
  <c r="Q69" i="11" s="1"/>
  <c r="D68" i="11"/>
  <c r="Q68" i="11" s="1"/>
  <c r="D66" i="11"/>
  <c r="D65" i="11"/>
  <c r="Q65" i="11" s="1"/>
  <c r="D64" i="11"/>
  <c r="Q64" i="11" s="1"/>
  <c r="D63" i="11"/>
  <c r="Q63" i="11" s="1"/>
  <c r="D62" i="11"/>
  <c r="Q62" i="11" s="1"/>
  <c r="D61" i="11"/>
  <c r="Q61" i="11" s="1"/>
  <c r="D60" i="11"/>
  <c r="Q60" i="11" s="1"/>
  <c r="D59" i="11"/>
  <c r="Q59" i="11" s="1"/>
  <c r="D58" i="11"/>
  <c r="Q58" i="11" s="1"/>
  <c r="D56" i="11"/>
  <c r="D55" i="11"/>
  <c r="Q55" i="11" s="1"/>
  <c r="D54" i="11"/>
  <c r="Q54" i="11" s="1"/>
  <c r="D53" i="11"/>
  <c r="Q53" i="11" s="1"/>
  <c r="D52" i="11"/>
  <c r="Q52" i="11" s="1"/>
  <c r="D51" i="11"/>
  <c r="Q51" i="11" s="1"/>
  <c r="D50" i="11"/>
  <c r="Q50" i="11" s="1"/>
  <c r="D48" i="11"/>
  <c r="D47" i="11"/>
  <c r="Q47" i="11" s="1"/>
  <c r="D25" i="11"/>
  <c r="Q25" i="11" s="1"/>
  <c r="D24" i="11"/>
  <c r="Q24" i="11" s="1"/>
  <c r="D23" i="11"/>
  <c r="Q23" i="11" s="1"/>
  <c r="D22" i="11"/>
  <c r="Q22" i="11" s="1"/>
  <c r="D21" i="11"/>
  <c r="Q21" i="11" s="1"/>
  <c r="D20" i="11"/>
  <c r="Q20" i="11" s="1"/>
  <c r="D19" i="11"/>
  <c r="Q19" i="11" s="1"/>
  <c r="D18" i="11"/>
  <c r="Q18" i="11" s="1"/>
  <c r="D15" i="11"/>
  <c r="D14" i="11"/>
  <c r="Q14" i="11" s="1"/>
  <c r="D13" i="11"/>
  <c r="Q13" i="11" s="1"/>
  <c r="D12" i="11"/>
  <c r="Q12" i="11" s="1"/>
  <c r="D11" i="11"/>
  <c r="Q11" i="11" s="1"/>
  <c r="D10" i="11"/>
  <c r="Q10" i="11" s="1"/>
  <c r="D9" i="11"/>
  <c r="Q9" i="11" s="1"/>
  <c r="D8" i="11"/>
  <c r="Q8" i="11" s="1"/>
  <c r="Q6" i="11"/>
  <c r="B4" i="10"/>
  <c r="D5" i="10"/>
  <c r="D7" i="10"/>
  <c r="P7" i="10" s="1"/>
  <c r="D8" i="10"/>
  <c r="P8" i="10" s="1"/>
  <c r="D9" i="10"/>
  <c r="P9" i="10" s="1"/>
  <c r="D10" i="10"/>
  <c r="P10" i="10" s="1"/>
  <c r="D11" i="10"/>
  <c r="P11" i="10" s="1"/>
  <c r="D12" i="10"/>
  <c r="P12" i="10" s="1"/>
  <c r="D13" i="10"/>
  <c r="P13" i="10" s="1"/>
  <c r="D14" i="10"/>
  <c r="P14" i="10" s="1"/>
  <c r="D15" i="10"/>
  <c r="P15" i="10" s="1"/>
  <c r="D16" i="10"/>
  <c r="P16" i="10" s="1"/>
  <c r="D17" i="10"/>
  <c r="P19" i="10"/>
  <c r="D40" i="10"/>
  <c r="D42" i="10"/>
  <c r="P42" i="10" s="1"/>
  <c r="D43" i="10"/>
  <c r="P43" i="10" s="1"/>
  <c r="D44" i="10"/>
  <c r="D46" i="10"/>
  <c r="P46" i="10" s="1"/>
  <c r="D47" i="10"/>
  <c r="P47" i="10" s="1"/>
  <c r="D48" i="10"/>
  <c r="P48" i="10" s="1"/>
  <c r="D49" i="10"/>
  <c r="P49" i="10" s="1"/>
  <c r="D50" i="10"/>
  <c r="P50" i="10" s="1"/>
  <c r="D51" i="10"/>
  <c r="P51" i="10" s="1"/>
  <c r="D52" i="10"/>
  <c r="P52" i="10" s="1"/>
  <c r="D53" i="10"/>
  <c r="P53" i="10" s="1"/>
  <c r="D54" i="10"/>
  <c r="D56" i="10"/>
  <c r="P56" i="10" s="1"/>
  <c r="D57" i="10"/>
  <c r="P57" i="10" s="1"/>
  <c r="D58" i="10"/>
  <c r="P58" i="10" s="1"/>
  <c r="D59" i="10"/>
  <c r="P59" i="10" s="1"/>
  <c r="D60" i="10"/>
  <c r="D62" i="10"/>
  <c r="P62" i="10" s="1"/>
  <c r="D63" i="10"/>
  <c r="P63" i="10" s="1"/>
  <c r="D64" i="10"/>
  <c r="P64" i="10" s="1"/>
  <c r="D65" i="10"/>
  <c r="P65" i="10" s="1"/>
  <c r="P4" i="10" l="1"/>
  <c r="Q4"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futureMetadata>
  <valueMetadata count="4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valueMetadata>
</metadata>
</file>

<file path=xl/sharedStrings.xml><?xml version="1.0" encoding="utf-8"?>
<sst xmlns="http://schemas.openxmlformats.org/spreadsheetml/2006/main" count="778" uniqueCount="213">
  <si>
    <t>Purple</t>
  </si>
  <si>
    <t>Total</t>
  </si>
  <si>
    <t>Conversion Rate EUR - CAD</t>
  </si>
  <si>
    <t>Balance</t>
  </si>
  <si>
    <t>Price CAD</t>
  </si>
  <si>
    <t>Image source</t>
  </si>
  <si>
    <t>Regular 
Texture</t>
  </si>
  <si>
    <t>Mini</t>
  </si>
  <si>
    <t>Small</t>
  </si>
  <si>
    <t>Medium</t>
  </si>
  <si>
    <t>Large</t>
  </si>
  <si>
    <t>Dual-Tex
Texture</t>
  </si>
  <si>
    <t>Balance +5</t>
  </si>
  <si>
    <t>Unbalance</t>
  </si>
  <si>
    <t>Balance Add-on</t>
  </si>
  <si>
    <t>Regular
Texture</t>
  </si>
  <si>
    <t>Zen</t>
  </si>
  <si>
    <t>Mega</t>
  </si>
  <si>
    <t>Zen Slope</t>
  </si>
  <si>
    <t>Zen Coupe</t>
  </si>
  <si>
    <t>Zen Slope Coupe</t>
  </si>
  <si>
    <t>Nebula</t>
  </si>
  <si>
    <t>Dual-tex
Texture</t>
  </si>
  <si>
    <t>Small Stackable</t>
  </si>
  <si>
    <t>A</t>
  </si>
  <si>
    <t>B</t>
  </si>
  <si>
    <t>C</t>
  </si>
  <si>
    <t>Family ABC</t>
  </si>
  <si>
    <t>Large Stackable</t>
  </si>
  <si>
    <t>X</t>
  </si>
  <si>
    <t>Y</t>
  </si>
  <si>
    <t>Z</t>
  </si>
  <si>
    <t>Family XYZ</t>
  </si>
  <si>
    <t>Vortex</t>
  </si>
  <si>
    <t>A60</t>
  </si>
  <si>
    <t>A70</t>
  </si>
  <si>
    <t>B60</t>
  </si>
  <si>
    <t>B70</t>
  </si>
  <si>
    <t>Lean-Stack</t>
  </si>
  <si>
    <t>Family</t>
  </si>
  <si>
    <t>Unity</t>
  </si>
  <si>
    <t>Lean</t>
  </si>
  <si>
    <t>Smooth</t>
  </si>
  <si>
    <t>Wisdom</t>
  </si>
  <si>
    <t>Peace</t>
  </si>
  <si>
    <t>Half-cone</t>
  </si>
  <si>
    <t>Progress</t>
  </si>
  <si>
    <t>Force</t>
  </si>
  <si>
    <t>Super Long</t>
  </si>
  <si>
    <t>Low-Force</t>
  </si>
  <si>
    <t>Short</t>
  </si>
  <si>
    <t>Long</t>
  </si>
  <si>
    <t>Low-Force Incut</t>
  </si>
  <si>
    <t>Low-Force Slope</t>
  </si>
  <si>
    <t>Power</t>
  </si>
  <si>
    <t>Super long</t>
  </si>
  <si>
    <t>Vibe</t>
  </si>
  <si>
    <t>Regular</t>
  </si>
  <si>
    <t>Dual-Tex</t>
  </si>
  <si>
    <t>Low-Vibe</t>
  </si>
  <si>
    <t>Icon</t>
  </si>
  <si>
    <t>Love</t>
  </si>
  <si>
    <t>90°</t>
  </si>
  <si>
    <t>Incut 20°</t>
  </si>
  <si>
    <t>Slope 20°</t>
  </si>
  <si>
    <t>Flake</t>
  </si>
  <si>
    <t>Flake blocker</t>
  </si>
  <si>
    <t>Thick Flake</t>
  </si>
  <si>
    <t>Rail regular</t>
  </si>
  <si>
    <t>75 cm (6 pack)</t>
  </si>
  <si>
    <t>9mm</t>
  </si>
  <si>
    <t>12mm</t>
  </si>
  <si>
    <t>15mm</t>
  </si>
  <si>
    <t>18mm</t>
  </si>
  <si>
    <t>120 cm (6 pack)</t>
  </si>
  <si>
    <t>Rail irregular</t>
  </si>
  <si>
    <t>Full-Moon</t>
  </si>
  <si>
    <t>Medium - Original</t>
  </si>
  <si>
    <t>Medium - Jug</t>
  </si>
  <si>
    <t>Large - Original</t>
  </si>
  <si>
    <t>Large - Jug</t>
  </si>
  <si>
    <t>Eclipse</t>
  </si>
  <si>
    <t>Alpha</t>
  </si>
  <si>
    <t>The original version is slightly incut and the wide version is 
very slopey (about 15° away from the vertical)
Short - Original : 55 x 19 x 10 cm ( 21.5 x 7.5 x 4 in )
Short - Wide : 55 x 28 x 10 cm ( 21.5 x 11 x 4 in )
Long - Original : 97 x 19 x 10 cm ( 38 x 7.5 x 4 in )
Long - Wide : 97 x 30 x 10 cm ( 38 x 12 x 4 in )</t>
  </si>
  <si>
    <t>Flow</t>
  </si>
  <si>
    <t>Short - Original</t>
  </si>
  <si>
    <t>Long - Original</t>
  </si>
  <si>
    <t>Short - Wide</t>
  </si>
  <si>
    <t>Long - Wide</t>
  </si>
  <si>
    <t>Echo Serie</t>
  </si>
  <si>
    <t>Echo - Original</t>
  </si>
  <si>
    <t>Echo - Sharp</t>
  </si>
  <si>
    <t>Rise Serie</t>
  </si>
  <si>
    <t>Rise - Original</t>
  </si>
  <si>
    <t>Rise - Jug</t>
  </si>
  <si>
    <t>FIT Plywood Volumes (EUR)</t>
  </si>
  <si>
    <t>Black
RAL 9005</t>
  </si>
  <si>
    <t>Charcoal
RAL 7005</t>
  </si>
  <si>
    <t>Medium Grey
RAL 7001</t>
  </si>
  <si>
    <t>Light Grey
RAL 7035</t>
  </si>
  <si>
    <t>Blue
RAL 5015</t>
  </si>
  <si>
    <t>Red 
RAL 3020</t>
  </si>
  <si>
    <t>Yellow
RAL 1023</t>
  </si>
  <si>
    <t>Green 
RAL 6002</t>
  </si>
  <si>
    <t>White
OC-152</t>
  </si>
  <si>
    <t>https://cdn.shopify.com/s/files/1/0030/7511/3058/files/3_5507c9c9-a0c0-4977-8088-8d78b8ace243.png?v=1728671439</t>
  </si>
  <si>
    <t>https://cdn.shopify.com/s/files/1/0030/7511/3058/files/3_1a120bfc-d068-432f-902c-14bc701a492d.png?v=1728671174</t>
  </si>
  <si>
    <t>https://cdn.shopify.com/s/files/1/0030/7511/3058/files/2_7434600d-02ec-4679-b9f8-dc4b9e6dc1e2.png?v=1728671544</t>
  </si>
  <si>
    <t>https://cdn.shopify.com/s/files/1/0030/7511/3058/files/Add_on3.png?v=1729270140</t>
  </si>
  <si>
    <t>https://cdn.shopify.com/s/files/1/0030/7511/3058/files/5_5a828c7e-85fa-4052-8bc7-7598956bfc16.png?v=1729199618</t>
  </si>
  <si>
    <t>https://cdn.shopify.com/s/files/1/0030/7511/3058/files/y2.png?v=1729200785</t>
  </si>
  <si>
    <t>https://cdn.shopify.com/s/files/1/0030/7511/3058/files/Wall_Volumes_2025-Apr-14_07-56-53PM-000_CustomizedView18602718598_png.png?v=1744661621</t>
  </si>
  <si>
    <t>https://cdn.shopify.com/s/files/1/0030/7511/3058/files/Wall_Volumes_2025-Apr-14_07-58-34PM-000_CustomizedView15186042943_png.png?v=1744661330</t>
  </si>
  <si>
    <t>https://cdn.shopify.com/s/files/1/0030/7511/3058/files/1_2ba1195a-e241-454d-8fb7-af5b6648397d.png?v=1757010444</t>
  </si>
  <si>
    <t>https://cdn.shopify.com/s/files/1/0030/7511/3058/files/Untitled_design_13.png?v=1729268543</t>
  </si>
  <si>
    <t>https://cdn.shopify.com/s/files/1/0030/7511/3058/files/Stack.png?v=1729534836</t>
  </si>
  <si>
    <t>https://cdn.shopify.com/s/files/1/0030/7511/3058/files/1_cdfb8655-601a-49fb-9c02-d5383c6a28f9.png?v=1728587626</t>
  </si>
  <si>
    <t>https://cdn.shopify.com/s/files/1/0030/7511/3058/files/1_e2baaed3-2c40-49ac-baeb-3b9f6f8e4b2f.png?v=1744915470</t>
  </si>
  <si>
    <t>https://cdn.shopify.com/s/files/1/0030/7511/3058/files/Unity_fam.png?v=1729535652</t>
  </si>
  <si>
    <t>https://cdn.shopify.com/s/files/1/0030/7511/3058/files/lean1.png?v=1729628415</t>
  </si>
  <si>
    <t>https://cdn.shopify.com/s/files/1/0030/7511/3058/files/Wall_Volumes_-_Others_2024-Oct-24_04-22-52PM-000_CustomizedView25467091_png.png?v=1729788951</t>
  </si>
  <si>
    <t>https://cdn.shopify.com/s/files/1/0030/7511/3058/files/Wall_Volumes_-_Others_2024-Oct-24_04-25-55PM-000_CustomizedView9452059236_png.png?v=1729788145</t>
  </si>
  <si>
    <t>https://cdn.shopify.com/s/files/1/0030/7511/3058/files/1_eb69355f-b4ab-4e69-b80e-3ba807dc71a2.png?v=1729199488</t>
  </si>
  <si>
    <t>https://cdn.shopify.com/s/files/1/0030/7511/3058/files/Wall_Volumes_-_Others_2024-Oct-24_04-38-08PM-000_CustomizedView39860123757_png.png?v=1729788351</t>
  </si>
  <si>
    <t>https://cdn.shopify.com/s/files/1/0030/7511/3058/files/Wall_Volumes_-_Others_2024-Oct-24_04-31-30PM-000_CustomizedView17863168142_png.png?v=1729788806</t>
  </si>
  <si>
    <t>https://cdn.shopify.com/s/files/1/0030/7511/3058/files/force1.png?v=1729703330</t>
  </si>
  <si>
    <t>https://cdn.shopify.com/s/files/1/0030/7511/3058/files/lowforce6.png?v=1729628497</t>
  </si>
  <si>
    <t>https://cdn.shopify.com/s/files/1/0030/7511/3058/files/lowforce4.png?v=1729628541</t>
  </si>
  <si>
    <t>https://cdn.shopify.com/s/files/1/0030/7511/3058/files/lowforce5.png?v=1729628590</t>
  </si>
  <si>
    <t>https://cdn.shopify.com/s/files/1/0030/7511/3058/files/2_4719a4e8-17d1-4d0a-9556-5be021789c1d.png?v=1729627428</t>
  </si>
  <si>
    <t>https://cdn.shopify.com/s/files/1/0030/7511/3058/files/3_416261b6-f373-4911-ad49-8f0b4ac48b8e.png?v=1729627522</t>
  </si>
  <si>
    <t>https://cdn.shopify.com/s/files/1/0030/7511/3058/files/1_add39456-c4d0-4ceb-bc6a-93a30dac4d66.png?v=1729627480</t>
  </si>
  <si>
    <t>https://cdn.shopify.com/s/files/1/0030/7511/3058/files/Wall_Holds_like_v1_2024-Oct-24_02-57-25PM-000_CustomizedView6314024428_png.png?v=1729783666</t>
  </si>
  <si>
    <t>https://cdn.shopify.com/s/files/1/0030/7511/3058/files/v1.png?v=1729701449</t>
  </si>
  <si>
    <t>https://cdn.shopify.com/s/files/1/0030/7511/3058/files/lv1.png?v=1729701080</t>
  </si>
  <si>
    <t>https://cdn.shopify.com/s/files/1/0030/7511/3058/files/i1.png?v=1729703065</t>
  </si>
  <si>
    <t>https://cdn.shopify.com/s/files/1/0030/7511/3058/files/Love1.png?v=1729630946</t>
  </si>
  <si>
    <t>https://cdn.shopify.com/s/files/1/0030/7511/3058/files/1_4a7678af-48f4-4558-a1b9-a5e2cd3e205d.png?v=1729270440</t>
  </si>
  <si>
    <t>https://cdn.shopify.com/s/files/1/0030/7511/3058/files/1_6154c95a-c0bc-47b9-84f3-705c4c574922.png?v=1729627312</t>
  </si>
  <si>
    <t>https://cdn.shopify.com/s/files/1/0030/7511/3058/files/1_281c8015-6630-4e9a-ad83-fc363583c4ee.png?v=1732035460</t>
  </si>
  <si>
    <t>https://cdn.shopify.com/s/files/1/0030/7511/3058/files/Rail2.png?v=1729631128</t>
  </si>
  <si>
    <t>https://cdn.shopify.com/s/files/1/0030/7511/3058/files/Rail1.png?v=1729631127</t>
  </si>
  <si>
    <t xml:space="preserve">Made to cover a face of the Balance volume. 
Small Add-on covers the face of the small Balance.
Small : 54 cm 
Medium : 81 cm 
Large : 108 cm </t>
  </si>
  <si>
    <t xml:space="preserve">Small : 80 x 29 x 12 cm
Medium : 120 x 43 x 18 cm 
Large : 160 x 58 x 24 cm 
Mega : 200 x 83 x 28 cm </t>
  </si>
  <si>
    <t xml:space="preserve">Small : 80 x 33 x 12 cm 
Medium : 120 x 50 x 18 cm 
Large : 160 x 66 x 24 cm 
Mega : 200 x 83 x 28 cm </t>
  </si>
  <si>
    <t xml:space="preserve">Small : 80 x 29 x 12 cm 
Medium : 120 x 43 x 18 cm 
Large : 160 x 58 x 24 cm
Mega : 200 x 83 x 28 cm </t>
  </si>
  <si>
    <t>Small : 80 x 33 x 12 cm 
Medium : 120 x 50 x 18 cm
Large : 160 x 66 x 24 cm
Mega : 200 x 83 x 28 cm</t>
  </si>
  <si>
    <t>Small : 60 x 58 x 12.2 cm 
Medium : 90 x 87.5 x 18.4 cm 
Large : 120 x 116.5 x 24.5 cm
Each face has a different angle, going in 2,5° steps from 20° to 30°</t>
  </si>
  <si>
    <t>A : 120 x 54 x 14 cm 
B : 110 x 38 x 10 cm 
C : 100 x 25 x 9 cm
C fits on B ; B fits on A ; A fits on large Stackable Z.</t>
  </si>
  <si>
    <t xml:space="preserve">Z fits on Y ; Y fits on X.
Z : 130 x 73 x 23 cm 
Y : 140 x 99 x 33 cm 
X : 150 x 126 x 45 cm </t>
  </si>
  <si>
    <t xml:space="preserve">A : 185 x 89 x 38.7 cm 
B : 165 x 61 x 20 cm
C : 150 x 53 x 13 cm </t>
  </si>
  <si>
    <t xml:space="preserve">A : 168 x 48.5 x 16 cm
B : 115 x 31.5 x 10 cm 
C : 94 x 22 x 8 cm </t>
  </si>
  <si>
    <t xml:space="preserve">A : 160 x 23 x 10 cm 
B : 135 x 23 x 10 cm 
C : 115 x 23 x 10 cm </t>
  </si>
  <si>
    <t xml:space="preserve">Small : 80 x 39 x 12 cm 
Medium : 120 x 58 x 18 cm 
Large : 160 x 78 x 24 cm </t>
  </si>
  <si>
    <t xml:space="preserve">Small : 80 x 39 x 18 cm 
Medium : 120 x 58 x 27 cm 
Large : 160 x 78 x 36 cm </t>
  </si>
  <si>
    <t xml:space="preserve">Medium : 70 x 40 x 13 cm
Large : 140 x 80 x 26 cm 
Mega : 191 x 110 x 36 cm </t>
  </si>
  <si>
    <t xml:space="preserve">Medium : 90 x 54 x 17 cm
Large : 120 x 72 x 23 cm
Mega : 150 x 90 x 28 cm </t>
  </si>
  <si>
    <t xml:space="preserve">Medium : 104 x 57 x 15 cm 
Large : 156 x 85 x 23 cm 
Mega : 205 x 114 x 30 cm </t>
  </si>
  <si>
    <t xml:space="preserve">Short : 72 x 30 x 20 cm 
Super long : 180 x 30 x 20 cm </t>
  </si>
  <si>
    <t xml:space="preserve">Short : 72 x 29 x 10 cm 
Long : 132 x 29 x 10 cm </t>
  </si>
  <si>
    <t xml:space="preserve">20° incut from vertical.
Short : 72 x 29 x 10 cm 
Long : 132 x 29 x 10 cm </t>
  </si>
  <si>
    <t xml:space="preserve">20° slopey from vertical.
Short : 72 x 29 x 10 cm 
Long : 132 x 29 x 10 cm </t>
  </si>
  <si>
    <t xml:space="preserve">Short : 72 x 6 cm 
Long : 132 x 6 cm </t>
  </si>
  <si>
    <t xml:space="preserve">20° slopey from vertical.
Short : 72 x 6 cm 
Long : 132 x 6 cm </t>
  </si>
  <si>
    <t>20° incut from vertical.
Short : 72 x 6 cm 
Long : 132 x 6 cm</t>
  </si>
  <si>
    <t xml:space="preserve">Short : 58 x 44 x 20 cm 
Super long : 180 x 44 x 20 cm </t>
  </si>
  <si>
    <t>70 x 43 x 14 cm 
6 of them can be arranged in a hexagon.</t>
  </si>
  <si>
    <t>43 x 70 x 14 cm 
6 of them can be arranged in a hexagon.</t>
  </si>
  <si>
    <t xml:space="preserve">Short : 110 x 30 x 20 cm 
Long : 200 x 30 x 20 cm </t>
  </si>
  <si>
    <t xml:space="preserve">Straight is at 90°. Incut and slope are 20° from vertical.
90 x 30 cm </t>
  </si>
  <si>
    <t xml:space="preserve">Thickness : 36 mm 
Mini : 25  x 13 cm 
Small : 50 x 20 cm 
Medium : 100 x 20 cm 
Long : 150 x 20 cm </t>
  </si>
  <si>
    <t>Made to fit under a Flake to prevent it from being 
used like a jug. Also a very useful edge by itself.
Small : 36 x 10 x 3 cm 
Medium : 68 x 10 x 3 cm 
Large : 100 x 10 x 3 cm</t>
  </si>
  <si>
    <t>100 x 39 cm 
Thickness : 54 mm - 2.25 in</t>
  </si>
  <si>
    <t>Short : 75 x 6 cm 
Long : 125 x 6 cm
All sides are at 90°.</t>
  </si>
  <si>
    <t>Short : 75 x 6 cm
Long : 125 x 6 cm 
Two sides at 45° from vertical and two sides at 90°</t>
  </si>
  <si>
    <t>Regular Texture</t>
  </si>
  <si>
    <t>Pink
RAL 4003</t>
  </si>
  <si>
    <t>T-Nuts?</t>
  </si>
  <si>
    <t>-</t>
  </si>
  <si>
    <t>NA</t>
  </si>
  <si>
    <t>NA texture
(All slipery)</t>
  </si>
  <si>
    <t>A60 : 143 x 120 x 49 cm 
A70 : 127 x 116 x 33 cm 
B60 : 94 x 82 x 35 cm 
B70 : 92 x 82 x 25 cm 
B's fit on A's in any orientation, NAt only on the 
6 hexagonal axis.
B60 fits on A70, and B70 also fit on A60.</t>
  </si>
  <si>
    <t>No-Force incut</t>
  </si>
  <si>
    <t>No-Force slope</t>
  </si>
  <si>
    <t>No-Force</t>
  </si>
  <si>
    <t>Pieces in Set</t>
  </si>
  <si>
    <t>Complete Series</t>
  </si>
  <si>
    <t>No.1</t>
  </si>
  <si>
    <t>No.2</t>
  </si>
  <si>
    <t>No.3</t>
  </si>
  <si>
    <t>No.4</t>
  </si>
  <si>
    <t>No.5</t>
  </si>
  <si>
    <t>No.6</t>
  </si>
  <si>
    <t>No.7</t>
  </si>
  <si>
    <t>No.8</t>
  </si>
  <si>
    <t>No.9</t>
  </si>
  <si>
    <t>No.10</t>
  </si>
  <si>
    <t>Micro</t>
  </si>
  <si>
    <t>Balance +10</t>
  </si>
  <si>
    <t>Prime Nebula</t>
  </si>
  <si>
    <t>Small : 60 x 58 x 19.7 cm
Medium : 90 x 87.5 x 29 cm
Large : 120 x 116.5 x 39 cm</t>
  </si>
  <si>
    <t>https://www.produitsfit.com/cdn/shop/files/Wall_Volumes_-_No.2_2025-Oct-17_03-39-58PM-000_CustomizedView24511439015_png.png?v=1760716679</t>
  </si>
  <si>
    <t>Micro : 13 cm
Mini : 30 x 6 cm
Small : 60 x 11 cm
Medium : 90 x 17 cm
Large : 120 x 23 cm
40°</t>
  </si>
  <si>
    <t xml:space="preserve">Micro : 13 x 11 x 2.5 cm
Mini : 30 x 5 cm 
Small : 60 x 10 cm
Medium : 90 x 15 cm 
Large : 120 x 20 cm
30°  </t>
  </si>
  <si>
    <t>Micro : 13 cm
Mini : 30 x 6 cm 
Small : 60 x 11 cm 
Medium : 90 x 17 cm
Large : 120 x 23 cm
35°</t>
  </si>
  <si>
    <t>Micro : 13 x 11 x 4 cm
Mini : 30 x 9 cm
Small : 60 x 18 cm 
Medium : 90 x 27 cm 
Large : 120 x 36 cm
45° / 45° / 55°</t>
  </si>
  <si>
    <t>No.1. : 94 x 86 x 43 cm
No.2 : 70 x 70 x 22 cm
No.3 : 36 x 36 x 11 cm
No.4 : 60 x 65 x 18 cm
No.5 : 59 x 59 x 23 cm
No.6 : 57 x 53 x 28 cm
No.7 : 60 x 60 x 26 cm
No.8 : 50 x 45 x 17 cm
No.9 : 55 x 55 x 15 cm
No.10 : 40 x 40 x 18 cm</t>
  </si>
  <si>
    <t>Original : 70 x 44 x 23 cm
Jug : 70 x 44 x 15 cm</t>
  </si>
  <si>
    <t>Medium - Original : 60 x 58 x 13 cm
Medium - Jug : 60 x 58 x 13 cm
Large - Original : 95 x 85 x 18 cm
Large - Jug : 95 x 85 x 18 cm</t>
  </si>
  <si>
    <t>46 x 16 x 10 cm</t>
  </si>
  <si>
    <t>69 x 36 x 10 cm</t>
  </si>
  <si>
    <t>Dual-tex Texture</t>
  </si>
  <si>
    <t>FIT Fiberglas Macros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</si>
</sst>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quot;$&quot;#,##0.00"/>
    <numFmt numFmtId="165" formatCode="_-* #,##0.00\ [$€-407]_-;\-* #,##0.00\ [$€-407]_-;_-* &quot;-&quot;??\ [$€-407]_-;_-@_-"/>
    <numFmt numFmtId="166" formatCode="0&quot; Sets&quot;;;&quot;-&quot;"/>
    <numFmt numFmtId="167" formatCode="0&quot; Volumes&quot;;;&quot;-&quot;"/>
  </numFmts>
  <fonts count="17" x14ac:knownFonts="1">
    <font>
      <sz val="10"/>
      <color rgb="FF000000"/>
      <name val="Arial"/>
      <scheme val="minor"/>
    </font>
    <font>
      <sz val="10"/>
      <color theme="1"/>
      <name val="Arial"/>
      <family val="2"/>
      <scheme val="minor"/>
    </font>
    <font>
      <sz val="10"/>
      <color theme="1"/>
      <name val="Arial"/>
      <family val="2"/>
    </font>
    <font>
      <b/>
      <sz val="12"/>
      <color theme="1"/>
      <name val="Arial"/>
      <family val="2"/>
      <scheme val="minor"/>
    </font>
    <font>
      <sz val="10"/>
      <name val="Arial"/>
      <family val="2"/>
    </font>
    <font>
      <sz val="10"/>
      <color theme="0"/>
      <name val="Arial"/>
      <family val="2"/>
      <scheme val="minor"/>
    </font>
    <font>
      <b/>
      <sz val="14"/>
      <color theme="1"/>
      <name val="Arial"/>
      <family val="2"/>
      <scheme val="minor"/>
    </font>
    <font>
      <b/>
      <sz val="16"/>
      <color theme="1"/>
      <name val="Arial"/>
      <family val="2"/>
      <scheme val="minor"/>
    </font>
    <font>
      <sz val="10"/>
      <color rgb="FF000000"/>
      <name val="Arial"/>
      <family val="2"/>
      <scheme val="minor"/>
    </font>
    <font>
      <b/>
      <sz val="10"/>
      <color rgb="FF000000"/>
      <name val="Arial"/>
      <family val="2"/>
      <scheme val="minor"/>
    </font>
    <font>
      <sz val="10"/>
      <color indexed="8"/>
      <name val="Helvetica Neue"/>
      <family val="2"/>
    </font>
    <font>
      <sz val="10"/>
      <color rgb="FF000000"/>
      <name val="Arial"/>
      <family val="2"/>
      <scheme val="minor"/>
    </font>
    <font>
      <u/>
      <sz val="10"/>
      <color theme="10"/>
      <name val="Arial"/>
      <family val="2"/>
      <scheme val="minor"/>
    </font>
    <font>
      <b/>
      <u/>
      <sz val="16"/>
      <color theme="10"/>
      <name val="Arial"/>
      <family val="2"/>
      <scheme val="minor"/>
    </font>
    <font>
      <b/>
      <sz val="11"/>
      <color rgb="FF000000"/>
      <name val="Arial"/>
      <family val="2"/>
      <scheme val="minor"/>
    </font>
    <font>
      <b/>
      <sz val="10"/>
      <color theme="1"/>
      <name val="Arial"/>
      <family val="2"/>
      <scheme val="minor"/>
    </font>
    <font>
      <b/>
      <sz val="11"/>
      <name val="Arial"/>
      <family val="2"/>
    </font>
  </fonts>
  <fills count="15">
    <fill>
      <patternFill patternType="none"/>
    </fill>
    <fill>
      <patternFill patternType="gray125"/>
    </fill>
    <fill>
      <patternFill patternType="solid">
        <fgColor rgb="FF000000"/>
        <bgColor rgb="FF000000"/>
      </patternFill>
    </fill>
    <fill>
      <patternFill patternType="solid">
        <fgColor rgb="FF797979"/>
        <bgColor rgb="FF797979"/>
      </patternFill>
    </fill>
    <fill>
      <patternFill patternType="solid">
        <fgColor rgb="FFBBBEC2"/>
        <bgColor rgb="FFBBBEC2"/>
      </patternFill>
    </fill>
    <fill>
      <patternFill patternType="solid">
        <fgColor rgb="FFDBD8D3"/>
        <bgColor rgb="FFDBD8D3"/>
      </patternFill>
    </fill>
    <fill>
      <patternFill patternType="solid">
        <fgColor theme="4"/>
        <bgColor theme="4"/>
      </patternFill>
    </fill>
    <fill>
      <patternFill patternType="solid">
        <fgColor rgb="FFFFFF00"/>
        <bgColor rgb="FFFFFF00"/>
      </patternFill>
    </fill>
    <fill>
      <patternFill patternType="solid">
        <fgColor theme="7"/>
        <bgColor theme="7"/>
      </patternFill>
    </fill>
    <fill>
      <patternFill patternType="solid">
        <fgColor theme="0" tint="-0.14999847407452621"/>
        <bgColor indexed="64"/>
      </patternFill>
    </fill>
    <fill>
      <patternFill patternType="solid">
        <fgColor rgb="FFCF4683"/>
        <bgColor rgb="FFDBD8D3"/>
      </patternFill>
    </fill>
    <fill>
      <patternFill patternType="solid">
        <fgColor rgb="FFE10F0A"/>
        <bgColor rgb="FFFF0000"/>
      </patternFill>
    </fill>
    <fill>
      <patternFill patternType="solid">
        <fgColor rgb="FF5B0099"/>
        <bgColor rgb="FF9900FF"/>
      </patternFill>
    </fill>
    <fill>
      <patternFill patternType="solid">
        <fgColor theme="1"/>
        <bgColor rgb="FF000000"/>
      </patternFill>
    </fill>
    <fill>
      <patternFill patternType="solid">
        <fgColor theme="0"/>
        <bgColor indexed="64"/>
      </patternFill>
    </fill>
  </fills>
  <borders count="97">
    <border>
      <left/>
      <right/>
      <top/>
      <bottom/>
      <diagonal/>
    </border>
    <border>
      <left style="hair">
        <color rgb="FF000000"/>
      </left>
      <right style="hair">
        <color rgb="FF000000"/>
      </right>
      <top style="hair">
        <color rgb="FF000000"/>
      </top>
      <bottom style="hair">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tted">
        <color rgb="FF000000"/>
      </right>
      <top style="double">
        <color rgb="FF000000"/>
      </top>
      <bottom/>
      <diagonal/>
    </border>
    <border>
      <left style="dotted">
        <color rgb="FF000000"/>
      </left>
      <right style="dotted">
        <color rgb="FF000000"/>
      </right>
      <top style="double">
        <color rgb="FF000000"/>
      </top>
      <bottom style="dotted">
        <color rgb="FF000000"/>
      </bottom>
      <diagonal/>
    </border>
    <border>
      <left style="dotted">
        <color rgb="FF000000"/>
      </left>
      <right style="double">
        <color rgb="FF000000"/>
      </right>
      <top style="double">
        <color rgb="FF000000"/>
      </top>
      <bottom style="dotted">
        <color rgb="FF000000"/>
      </bottom>
      <diagonal/>
    </border>
    <border>
      <left style="double">
        <color rgb="FF000000"/>
      </left>
      <right style="dotted">
        <color rgb="FF000000"/>
      </right>
      <top style="double">
        <color rgb="FF000000"/>
      </top>
      <bottom style="dotted">
        <color rgb="FF000000"/>
      </bottom>
      <diagonal/>
    </border>
    <border>
      <left/>
      <right style="double">
        <color rgb="FF000000"/>
      </right>
      <top style="double">
        <color rgb="FF000000"/>
      </top>
      <bottom style="dotted">
        <color rgb="FF000000"/>
      </bottom>
      <diagonal/>
    </border>
    <border>
      <left style="double">
        <color rgb="FF000000"/>
      </left>
      <right style="dotted">
        <color rgb="FF000000"/>
      </right>
      <top/>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double">
        <color rgb="FF000000"/>
      </left>
      <right style="dotted">
        <color rgb="FF000000"/>
      </right>
      <top style="dotted">
        <color rgb="FF000000"/>
      </top>
      <bottom style="dotted">
        <color rgb="FF000000"/>
      </bottom>
      <diagonal/>
    </border>
    <border>
      <left/>
      <right style="double">
        <color rgb="FF000000"/>
      </right>
      <top style="dotted">
        <color rgb="FF000000"/>
      </top>
      <bottom style="dotted">
        <color rgb="FF000000"/>
      </bottom>
      <diagonal/>
    </border>
    <border>
      <left style="double">
        <color rgb="FF000000"/>
      </left>
      <right style="dotted">
        <color rgb="FF000000"/>
      </right>
      <top/>
      <bottom style="double">
        <color rgb="FF000000"/>
      </bottom>
      <diagonal/>
    </border>
    <border>
      <left style="dotted">
        <color rgb="FF000000"/>
      </left>
      <right style="dotted">
        <color rgb="FF000000"/>
      </right>
      <top style="dotted">
        <color rgb="FF000000"/>
      </top>
      <bottom style="double">
        <color rgb="FF000000"/>
      </bottom>
      <diagonal/>
    </border>
    <border>
      <left style="dotted">
        <color rgb="FF000000"/>
      </left>
      <right style="double">
        <color rgb="FF000000"/>
      </right>
      <top style="dotted">
        <color rgb="FF000000"/>
      </top>
      <bottom style="double">
        <color rgb="FF000000"/>
      </bottom>
      <diagonal/>
    </border>
    <border>
      <left style="double">
        <color rgb="FF000000"/>
      </left>
      <right style="dotted">
        <color rgb="FF000000"/>
      </right>
      <top style="dotted">
        <color rgb="FF000000"/>
      </top>
      <bottom style="double">
        <color rgb="FF000000"/>
      </bottom>
      <diagonal/>
    </border>
    <border>
      <left/>
      <right style="double">
        <color rgb="FF000000"/>
      </right>
      <top style="dotted">
        <color rgb="FF000000"/>
      </top>
      <bottom/>
      <diagonal/>
    </border>
    <border>
      <left style="dotted">
        <color rgb="FF000000"/>
      </left>
      <right style="dotted">
        <color rgb="FF000000"/>
      </right>
      <top/>
      <bottom style="dotted">
        <color rgb="FF000000"/>
      </bottom>
      <diagonal/>
    </border>
    <border>
      <left style="dotted">
        <color rgb="FF000000"/>
      </left>
      <right style="double">
        <color rgb="FF000000"/>
      </right>
      <top/>
      <bottom style="dotted">
        <color rgb="FF000000"/>
      </bottom>
      <diagonal/>
    </border>
    <border>
      <left style="dotted">
        <color rgb="FF000000"/>
      </left>
      <right/>
      <top/>
      <bottom style="dotted">
        <color rgb="FF000000"/>
      </bottom>
      <diagonal/>
    </border>
    <border>
      <left style="double">
        <color rgb="FF000000"/>
      </left>
      <right style="double">
        <color rgb="FF000000"/>
      </right>
      <top style="double">
        <color rgb="FF000000"/>
      </top>
      <bottom style="dotted">
        <color rgb="FF000000"/>
      </bottom>
      <diagonal/>
    </border>
    <border>
      <left style="dotted">
        <color rgb="FF000000"/>
      </left>
      <right/>
      <top style="dotted">
        <color rgb="FF000000"/>
      </top>
      <bottom style="dotted">
        <color rgb="FF000000"/>
      </bottom>
      <diagonal/>
    </border>
    <border>
      <left style="double">
        <color rgb="FF000000"/>
      </left>
      <right style="double">
        <color rgb="FF000000"/>
      </right>
      <top style="dotted">
        <color rgb="FF000000"/>
      </top>
      <bottom style="dotted">
        <color rgb="FF000000"/>
      </bottom>
      <diagonal/>
    </border>
    <border>
      <left style="dotted">
        <color rgb="FF000000"/>
      </left>
      <right/>
      <top style="dotted">
        <color rgb="FF000000"/>
      </top>
      <bottom style="double">
        <color rgb="FF000000"/>
      </bottom>
      <diagonal/>
    </border>
    <border>
      <left style="double">
        <color rgb="FF000000"/>
      </left>
      <right style="double">
        <color rgb="FF000000"/>
      </right>
      <top style="dotted">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tted">
        <color rgb="FF000000"/>
      </left>
      <right/>
      <top style="double">
        <color rgb="FF000000"/>
      </top>
      <bottom style="dotted">
        <color rgb="FF000000"/>
      </bottom>
      <diagonal/>
    </border>
    <border>
      <left style="dotted">
        <color rgb="FF000000"/>
      </left>
      <right style="dotted">
        <color rgb="FF000000"/>
      </right>
      <top style="dotted">
        <color rgb="FF000000"/>
      </top>
      <bottom/>
      <diagonal/>
    </border>
    <border>
      <left/>
      <right/>
      <top style="double">
        <color rgb="FF000000"/>
      </top>
      <bottom style="dotted">
        <color rgb="FF000000"/>
      </bottom>
      <diagonal/>
    </border>
    <border>
      <left style="double">
        <color rgb="FF000000"/>
      </left>
      <right style="dotted">
        <color rgb="FF000000"/>
      </right>
      <top style="dotted">
        <color rgb="FF000000"/>
      </top>
      <bottom/>
      <diagonal/>
    </border>
    <border>
      <left style="dotted">
        <color rgb="FF000000"/>
      </left>
      <right/>
      <top style="dotted">
        <color rgb="FF000000"/>
      </top>
      <bottom/>
      <diagonal/>
    </border>
    <border>
      <left style="double">
        <color rgb="FF000000"/>
      </left>
      <right style="double">
        <color rgb="FF000000"/>
      </right>
      <top/>
      <bottom style="dotted">
        <color rgb="FF000000"/>
      </bottom>
      <diagonal/>
    </border>
    <border>
      <left/>
      <right/>
      <top/>
      <bottom style="dotted">
        <color rgb="FF000000"/>
      </bottom>
      <diagonal/>
    </border>
    <border>
      <left/>
      <right style="double">
        <color rgb="FF000000"/>
      </right>
      <top style="dotted">
        <color rgb="FF000000"/>
      </top>
      <bottom style="double">
        <color rgb="FF000000"/>
      </bottom>
      <diagonal/>
    </border>
    <border>
      <left style="double">
        <color rgb="FF000000"/>
      </left>
      <right style="double">
        <color rgb="FF000000"/>
      </right>
      <top style="dotted">
        <color rgb="FF000000"/>
      </top>
      <bottom/>
      <diagonal/>
    </border>
    <border>
      <left/>
      <right style="dotted">
        <color rgb="FF000000"/>
      </right>
      <top style="double">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double">
        <color rgb="FF000000"/>
      </bottom>
      <diagonal/>
    </border>
    <border>
      <left/>
      <right style="dotted">
        <color rgb="FF000000"/>
      </right>
      <top/>
      <bottom style="dotted">
        <color rgb="FF000000"/>
      </bottom>
      <diagonal/>
    </border>
    <border>
      <left style="double">
        <color rgb="FF000000"/>
      </left>
      <right style="dotted">
        <color rgb="FF000000"/>
      </right>
      <top/>
      <bottom style="dotted">
        <color rgb="FF000000"/>
      </bottom>
      <diagonal/>
    </border>
    <border>
      <left style="double">
        <color rgb="FF000000"/>
      </left>
      <right style="dotted">
        <color rgb="FF000000"/>
      </right>
      <top style="double">
        <color rgb="FF000000"/>
      </top>
      <bottom style="double">
        <color rgb="FF000000"/>
      </bottom>
      <diagonal/>
    </border>
    <border>
      <left style="dotted">
        <color rgb="FF000000"/>
      </left>
      <right style="dotted">
        <color rgb="FF000000"/>
      </right>
      <top style="double">
        <color rgb="FF000000"/>
      </top>
      <bottom style="double">
        <color rgb="FF000000"/>
      </bottom>
      <diagonal/>
    </border>
    <border>
      <left style="dotted">
        <color rgb="FF000000"/>
      </left>
      <right style="double">
        <color rgb="FF000000"/>
      </right>
      <top style="double">
        <color rgb="FF000000"/>
      </top>
      <bottom style="double">
        <color rgb="FF000000"/>
      </bottom>
      <diagonal/>
    </border>
    <border>
      <left style="dotted">
        <color rgb="FF000000"/>
      </left>
      <right style="dotted">
        <color rgb="FF000000"/>
      </right>
      <top/>
      <bottom style="double">
        <color rgb="FF000000"/>
      </bottom>
      <diagonal/>
    </border>
    <border>
      <left style="dotted">
        <color rgb="FF000000"/>
      </left>
      <right style="double">
        <color rgb="FF000000"/>
      </right>
      <top/>
      <bottom style="double">
        <color rgb="FF000000"/>
      </bottom>
      <diagonal/>
    </border>
    <border>
      <left/>
      <right style="double">
        <color rgb="FF000000"/>
      </right>
      <top/>
      <bottom style="double">
        <color rgb="FF000000"/>
      </bottom>
      <diagonal/>
    </border>
    <border>
      <left/>
      <right style="double">
        <color rgb="FF000000"/>
      </right>
      <top/>
      <bottom style="dotted">
        <color rgb="FF000000"/>
      </bottom>
      <diagonal/>
    </border>
    <border>
      <left/>
      <right style="dotted">
        <color rgb="FF000000"/>
      </right>
      <top style="dotted">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style="dotted">
        <color rgb="FF000000"/>
      </top>
      <bottom style="dotted">
        <color rgb="FF000000"/>
      </bottom>
      <diagonal/>
    </border>
    <border>
      <left/>
      <right/>
      <top style="dotted">
        <color rgb="FF000000"/>
      </top>
      <bottom style="double">
        <color rgb="FF000000"/>
      </bottom>
      <diagonal/>
    </border>
    <border>
      <left/>
      <right/>
      <top/>
      <bottom style="double">
        <color rgb="FF000000"/>
      </bottom>
      <diagonal/>
    </border>
    <border>
      <left/>
      <right style="dotted">
        <color rgb="FF000000"/>
      </right>
      <top style="double">
        <color rgb="FF000000"/>
      </top>
      <bottom style="double">
        <color rgb="FF000000"/>
      </bottom>
      <diagonal/>
    </border>
    <border>
      <left/>
      <right style="dotted">
        <color rgb="FF000000"/>
      </right>
      <top/>
      <bottom style="double">
        <color rgb="FF000000"/>
      </bottom>
      <diagonal/>
    </border>
    <border>
      <left/>
      <right style="double">
        <color rgb="FF000000"/>
      </right>
      <top/>
      <bottom/>
      <diagonal/>
    </border>
    <border>
      <left style="medium">
        <color indexed="64"/>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right/>
      <top style="dotted">
        <color rgb="FF000000"/>
      </top>
      <bottom/>
      <diagonal/>
    </border>
    <border>
      <left style="dotted">
        <color rgb="FF000000"/>
      </left>
      <right style="double">
        <color indexed="64"/>
      </right>
      <top style="double">
        <color rgb="FF000000"/>
      </top>
      <bottom style="double">
        <color rgb="FF000000"/>
      </bottom>
      <diagonal/>
    </border>
    <border>
      <left style="dotted">
        <color rgb="FF000000"/>
      </left>
      <right style="double">
        <color indexed="64"/>
      </right>
      <top style="double">
        <color rgb="FF000000"/>
      </top>
      <bottom style="dotted">
        <color rgb="FF000000"/>
      </bottom>
      <diagonal/>
    </border>
    <border>
      <left style="dotted">
        <color rgb="FF000000"/>
      </left>
      <right style="double">
        <color indexed="64"/>
      </right>
      <top style="dotted">
        <color rgb="FF000000"/>
      </top>
      <bottom style="dotted">
        <color rgb="FF000000"/>
      </bottom>
      <diagonal/>
    </border>
    <border>
      <left style="dotted">
        <color rgb="FF000000"/>
      </left>
      <right style="double">
        <color indexed="64"/>
      </right>
      <top style="dotted">
        <color rgb="FF000000"/>
      </top>
      <bottom style="double">
        <color rgb="FF000000"/>
      </bottom>
      <diagonal/>
    </border>
    <border>
      <left style="dotted">
        <color rgb="FF000000"/>
      </left>
      <right style="double">
        <color indexed="64"/>
      </right>
      <top/>
      <bottom style="dotted">
        <color rgb="FF000000"/>
      </bottom>
      <diagonal/>
    </border>
    <border>
      <left style="double">
        <color indexed="64"/>
      </left>
      <right style="double">
        <color rgb="FF000000"/>
      </right>
      <top style="double">
        <color indexed="64"/>
      </top>
      <bottom style="dotted">
        <color rgb="FF000000"/>
      </bottom>
      <diagonal/>
    </border>
    <border>
      <left style="double">
        <color indexed="64"/>
      </left>
      <right style="double">
        <color rgb="FF000000"/>
      </right>
      <top style="dotted">
        <color rgb="FF000000"/>
      </top>
      <bottom style="double">
        <color indexed="64"/>
      </bottom>
      <diagonal/>
    </border>
    <border>
      <left style="double">
        <color rgb="FF000000"/>
      </left>
      <right style="double">
        <color indexed="64"/>
      </right>
      <top style="double">
        <color rgb="FF000000"/>
      </top>
      <bottom style="double">
        <color rgb="FF000000"/>
      </bottom>
      <diagonal/>
    </border>
    <border>
      <left style="double">
        <color rgb="FF000000"/>
      </left>
      <right style="double">
        <color indexed="64"/>
      </right>
      <top style="double">
        <color rgb="FF000000"/>
      </top>
      <bottom style="dotted">
        <color rgb="FF000000"/>
      </bottom>
      <diagonal/>
    </border>
    <border>
      <left style="double">
        <color rgb="FF000000"/>
      </left>
      <right style="double">
        <color indexed="64"/>
      </right>
      <top style="dotted">
        <color rgb="FF000000"/>
      </top>
      <bottom style="dotted">
        <color rgb="FF000000"/>
      </bottom>
      <diagonal/>
    </border>
    <border>
      <left style="double">
        <color rgb="FF000000"/>
      </left>
      <right style="double">
        <color indexed="64"/>
      </right>
      <top style="dotted">
        <color rgb="FF000000"/>
      </top>
      <bottom style="double">
        <color rgb="FF000000"/>
      </bottom>
      <diagonal/>
    </border>
    <border>
      <left style="double">
        <color rgb="FF000000"/>
      </left>
      <right style="double">
        <color indexed="64"/>
      </right>
      <top/>
      <bottom style="dotted">
        <color rgb="FF000000"/>
      </bottom>
      <diagonal/>
    </border>
    <border>
      <left style="dotted">
        <color rgb="FF000000"/>
      </left>
      <right style="double">
        <color indexed="64"/>
      </right>
      <top/>
      <bottom style="double">
        <color rgb="FF000000"/>
      </bottom>
      <diagonal/>
    </border>
    <border>
      <left style="double">
        <color rgb="FF000000"/>
      </left>
      <right style="double">
        <color indexed="64"/>
      </right>
      <top style="dotted">
        <color rgb="FF000000"/>
      </top>
      <bottom/>
      <diagonal/>
    </border>
    <border>
      <left style="double">
        <color rgb="FF000000"/>
      </left>
      <right style="double">
        <color indexed="64"/>
      </right>
      <top style="double">
        <color indexed="64"/>
      </top>
      <bottom style="dotted">
        <color rgb="FF000000"/>
      </bottom>
      <diagonal/>
    </border>
    <border>
      <left style="double">
        <color rgb="FF000000"/>
      </left>
      <right style="double">
        <color indexed="64"/>
      </right>
      <top/>
      <bottom style="double">
        <color rgb="FF000000"/>
      </bottom>
      <diagonal/>
    </border>
    <border>
      <left style="double">
        <color indexed="64"/>
      </left>
      <right style="hair">
        <color rgb="FF000000"/>
      </right>
      <top style="hair">
        <color rgb="FF000000"/>
      </top>
      <bottom style="hair">
        <color rgb="FF000000"/>
      </bottom>
      <diagonal/>
    </border>
    <border>
      <left/>
      <right style="double">
        <color indexed="64"/>
      </right>
      <top style="hair">
        <color rgb="FF000000"/>
      </top>
      <bottom/>
      <diagonal/>
    </border>
    <border>
      <left/>
      <right style="double">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style="hair">
        <color rgb="FF000000"/>
      </top>
      <bottom/>
      <diagonal/>
    </border>
    <border>
      <left style="double">
        <color indexed="64"/>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medium">
        <color indexed="64"/>
      </right>
      <top style="hair">
        <color rgb="FF000000"/>
      </top>
      <bottom/>
      <diagonal/>
    </border>
    <border>
      <left style="hair">
        <color rgb="FF000000"/>
      </left>
      <right/>
      <top/>
      <bottom style="hair">
        <color rgb="FF000000"/>
      </bottom>
      <diagonal/>
    </border>
    <border>
      <left style="dotted">
        <color rgb="FF000000"/>
      </left>
      <right style="dotted">
        <color rgb="FF000000"/>
      </right>
      <top/>
      <bottom/>
      <diagonal/>
    </border>
    <border>
      <left style="dotted">
        <color rgb="FF000000"/>
      </left>
      <right style="dotted">
        <color rgb="FF000000"/>
      </right>
      <top style="double">
        <color rgb="FF000000"/>
      </top>
      <bottom/>
      <diagonal/>
    </border>
    <border>
      <left style="double">
        <color rgb="FF000000"/>
      </left>
      <right/>
      <top/>
      <bottom/>
      <diagonal/>
    </border>
    <border>
      <left style="double">
        <color rgb="FF000000"/>
      </left>
      <right/>
      <top/>
      <bottom style="double">
        <color rgb="FF000000"/>
      </bottom>
      <diagonal/>
    </border>
    <border>
      <left style="double">
        <color indexed="64"/>
      </left>
      <right/>
      <top style="dotted">
        <color rgb="FF000000"/>
      </top>
      <bottom style="dotted">
        <color rgb="FF000000"/>
      </bottom>
      <diagonal/>
    </border>
    <border>
      <left style="double">
        <color indexed="64"/>
      </left>
      <right/>
      <top style="dotted">
        <color rgb="FF000000"/>
      </top>
      <bottom style="double">
        <color rgb="FF000000"/>
      </bottom>
      <diagonal/>
    </border>
  </borders>
  <cellStyleXfs count="4">
    <xf numFmtId="0" fontId="0" fillId="0" borderId="0"/>
    <xf numFmtId="0" fontId="10" fillId="0" borderId="0" applyNumberFormat="0" applyFill="0" applyBorder="0" applyProtection="0">
      <alignment vertical="top" wrapText="1"/>
    </xf>
    <xf numFmtId="44" fontId="11" fillId="0" borderId="0" applyFont="0" applyFill="0" applyBorder="0" applyAlignment="0" applyProtection="0"/>
    <xf numFmtId="0" fontId="12" fillId="0" borderId="0" applyNumberFormat="0" applyFill="0" applyBorder="0" applyAlignment="0" applyProtection="0"/>
  </cellStyleXfs>
  <cellXfs count="281">
    <xf numFmtId="0" fontId="0" fillId="0" borderId="0" xfId="0"/>
    <xf numFmtId="0" fontId="1" fillId="0" borderId="0" xfId="0" applyFont="1"/>
    <xf numFmtId="0" fontId="2" fillId="0" borderId="0" xfId="0" applyFont="1"/>
    <xf numFmtId="0" fontId="2" fillId="0" borderId="0" xfId="0" applyFont="1" applyAlignment="1">
      <alignment horizontal="right"/>
    </xf>
    <xf numFmtId="0" fontId="7" fillId="0" borderId="0" xfId="0" applyFont="1" applyAlignment="1">
      <alignment horizontal="center" vertical="center"/>
    </xf>
    <xf numFmtId="0" fontId="2" fillId="0" borderId="6" xfId="0" applyFont="1" applyBorder="1"/>
    <xf numFmtId="0" fontId="1" fillId="0" borderId="6" xfId="0" applyFont="1" applyBorder="1"/>
    <xf numFmtId="0" fontId="2" fillId="0" borderId="11" xfId="0" applyFont="1" applyBorder="1"/>
    <xf numFmtId="0" fontId="1" fillId="0" borderId="11" xfId="0" applyFont="1" applyBorder="1"/>
    <xf numFmtId="0" fontId="2" fillId="0" borderId="16" xfId="0" applyFont="1" applyBorder="1"/>
    <xf numFmtId="0" fontId="1" fillId="0" borderId="16" xfId="0" applyFont="1" applyBorder="1"/>
    <xf numFmtId="0" fontId="2" fillId="0" borderId="20" xfId="0" applyFont="1" applyBorder="1"/>
    <xf numFmtId="0" fontId="1" fillId="0" borderId="20" xfId="0" applyFont="1" applyBorder="1"/>
    <xf numFmtId="0" fontId="6" fillId="0" borderId="0" xfId="0" applyFont="1" applyAlignment="1">
      <alignment vertical="center"/>
    </xf>
    <xf numFmtId="0" fontId="1" fillId="0" borderId="44" xfId="0" applyFont="1" applyBorder="1" applyAlignment="1">
      <alignment horizontal="center" vertical="center"/>
    </xf>
    <xf numFmtId="0" fontId="1" fillId="0" borderId="45" xfId="0" applyFont="1" applyBorder="1"/>
    <xf numFmtId="0" fontId="1" fillId="0" borderId="15" xfId="0" applyFont="1" applyBorder="1" applyAlignment="1">
      <alignment horizontal="center" vertical="center"/>
    </xf>
    <xf numFmtId="0" fontId="1" fillId="0" borderId="47" xfId="0" applyFont="1" applyBorder="1"/>
    <xf numFmtId="0" fontId="2" fillId="0" borderId="31" xfId="0" applyFont="1" applyBorder="1"/>
    <xf numFmtId="0" fontId="1" fillId="0" borderId="8"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vertical="center"/>
    </xf>
    <xf numFmtId="165" fontId="2" fillId="0" borderId="55" xfId="0" applyNumberFormat="1" applyFont="1" applyBorder="1" applyAlignment="1">
      <alignment horizontal="right"/>
    </xf>
    <xf numFmtId="165" fontId="2" fillId="0" borderId="56" xfId="0" applyNumberFormat="1" applyFont="1" applyBorder="1" applyAlignment="1">
      <alignment horizontal="right"/>
    </xf>
    <xf numFmtId="165" fontId="2" fillId="0" borderId="0" xfId="0" applyNumberFormat="1" applyFont="1" applyAlignment="1">
      <alignment horizontal="right"/>
    </xf>
    <xf numFmtId="165" fontId="2" fillId="0" borderId="9" xfId="0" applyNumberFormat="1" applyFont="1" applyBorder="1" applyAlignment="1">
      <alignment horizontal="right"/>
    </xf>
    <xf numFmtId="165" fontId="2" fillId="0" borderId="14" xfId="0" applyNumberFormat="1" applyFont="1" applyBorder="1" applyAlignment="1">
      <alignment horizontal="right"/>
    </xf>
    <xf numFmtId="165" fontId="2" fillId="0" borderId="37" xfId="0" applyNumberFormat="1" applyFont="1" applyBorder="1" applyAlignment="1">
      <alignment horizontal="right"/>
    </xf>
    <xf numFmtId="165" fontId="2" fillId="0" borderId="50" xfId="0" applyNumberFormat="1" applyFont="1" applyBorder="1" applyAlignment="1">
      <alignment horizontal="right"/>
    </xf>
    <xf numFmtId="165" fontId="2" fillId="0" borderId="4" xfId="0" applyNumberFormat="1" applyFont="1" applyBorder="1" applyAlignment="1">
      <alignment horizontal="right"/>
    </xf>
    <xf numFmtId="165" fontId="2" fillId="0" borderId="49" xfId="0" applyNumberFormat="1" applyFont="1" applyBorder="1" applyAlignment="1">
      <alignment horizontal="right"/>
    </xf>
    <xf numFmtId="165" fontId="0" fillId="0" borderId="0" xfId="0" applyNumberFormat="1"/>
    <xf numFmtId="164" fontId="2" fillId="0" borderId="0" xfId="0" applyNumberFormat="1" applyFont="1" applyAlignment="1">
      <alignment horizontal="right"/>
    </xf>
    <xf numFmtId="0" fontId="8" fillId="0" borderId="0" xfId="0" applyFont="1"/>
    <xf numFmtId="0" fontId="9" fillId="0" borderId="0" xfId="0" applyFont="1"/>
    <xf numFmtId="0" fontId="0" fillId="0" borderId="60" xfId="0" applyBorder="1"/>
    <xf numFmtId="0" fontId="0" fillId="0" borderId="0" xfId="0" applyAlignment="1">
      <alignment vertical="center"/>
    </xf>
    <xf numFmtId="0" fontId="5"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62"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165" fontId="1" fillId="0" borderId="9" xfId="2" applyNumberFormat="1" applyFont="1" applyBorder="1"/>
    <xf numFmtId="165" fontId="1" fillId="0" borderId="14" xfId="2" applyNumberFormat="1" applyFont="1" applyBorder="1"/>
    <xf numFmtId="165" fontId="1" fillId="0" borderId="19" xfId="2" applyNumberFormat="1" applyFont="1" applyBorder="1"/>
    <xf numFmtId="165" fontId="1" fillId="0" borderId="23" xfId="2" applyNumberFormat="1" applyFont="1" applyBorder="1"/>
    <xf numFmtId="165" fontId="1" fillId="0" borderId="25" xfId="2" applyNumberFormat="1" applyFont="1" applyBorder="1"/>
    <xf numFmtId="165" fontId="1" fillId="0" borderId="27" xfId="2" applyNumberFormat="1" applyFont="1" applyBorder="1"/>
    <xf numFmtId="165" fontId="0" fillId="0" borderId="0" xfId="2" applyNumberFormat="1" applyFont="1"/>
    <xf numFmtId="165" fontId="1" fillId="0" borderId="32" xfId="2" applyNumberFormat="1" applyFont="1" applyBorder="1"/>
    <xf numFmtId="165" fontId="1" fillId="0" borderId="35" xfId="2" applyNumberFormat="1" applyFont="1" applyBorder="1"/>
    <xf numFmtId="165" fontId="1" fillId="0" borderId="36" xfId="2" applyNumberFormat="1" applyFont="1" applyBorder="1"/>
    <xf numFmtId="165" fontId="1" fillId="0" borderId="37" xfId="2" applyNumberFormat="1" applyFont="1" applyBorder="1"/>
    <xf numFmtId="165" fontId="1" fillId="0" borderId="38" xfId="2" applyNumberFormat="1" applyFont="1" applyBorder="1"/>
    <xf numFmtId="165" fontId="1" fillId="0" borderId="4" xfId="2" applyNumberFormat="1" applyFont="1" applyBorder="1"/>
    <xf numFmtId="165" fontId="1" fillId="0" borderId="49" xfId="2" applyNumberFormat="1" applyFont="1" applyBorder="1"/>
    <xf numFmtId="165" fontId="1" fillId="0" borderId="50" xfId="2" applyNumberFormat="1" applyFont="1" applyBorder="1"/>
    <xf numFmtId="0" fontId="13" fillId="0" borderId="4" xfId="3" applyFont="1" applyBorder="1" applyAlignment="1">
      <alignment vertical="center"/>
    </xf>
    <xf numFmtId="0" fontId="7" fillId="0" borderId="4" xfId="0" applyFont="1" applyBorder="1" applyAlignment="1">
      <alignment vertical="center"/>
    </xf>
    <xf numFmtId="44" fontId="14" fillId="9" borderId="61" xfId="2" applyFont="1" applyFill="1" applyBorder="1" applyAlignment="1">
      <alignment vertical="center" wrapText="1"/>
    </xf>
    <xf numFmtId="0" fontId="4" fillId="0" borderId="4" xfId="0" applyFont="1" applyBorder="1"/>
    <xf numFmtId="0" fontId="5" fillId="3"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 fillId="0" borderId="39" xfId="0" applyFont="1" applyBorder="1" applyAlignment="1" applyProtection="1">
      <alignment horizontal="center"/>
      <protection locked="0"/>
    </xf>
    <xf numFmtId="0" fontId="1" fillId="0" borderId="6" xfId="0" applyFont="1" applyBorder="1" applyProtection="1">
      <protection locked="0"/>
    </xf>
    <xf numFmtId="0" fontId="1" fillId="0" borderId="7" xfId="0" applyFont="1" applyBorder="1" applyProtection="1">
      <protection locked="0"/>
    </xf>
    <xf numFmtId="0" fontId="1" fillId="0" borderId="13" xfId="0" applyFont="1" applyBorder="1" applyAlignment="1" applyProtection="1">
      <alignment horizontal="center"/>
      <protection locked="0"/>
    </xf>
    <xf numFmtId="0" fontId="1" fillId="0" borderId="11" xfId="0" applyFont="1" applyBorder="1" applyProtection="1">
      <protection locked="0"/>
    </xf>
    <xf numFmtId="0" fontId="1" fillId="0" borderId="18" xfId="0" applyFont="1" applyBorder="1" applyAlignment="1" applyProtection="1">
      <alignment horizontal="center"/>
      <protection locked="0"/>
    </xf>
    <xf numFmtId="0" fontId="1" fillId="0" borderId="16" xfId="0" applyFont="1" applyBorder="1" applyProtection="1">
      <protection locked="0"/>
    </xf>
    <xf numFmtId="0" fontId="1" fillId="0" borderId="17" xfId="0" applyFont="1" applyBorder="1" applyProtection="1">
      <protection locked="0"/>
    </xf>
    <xf numFmtId="0" fontId="1" fillId="0" borderId="8" xfId="0" applyFont="1" applyBorder="1" applyAlignment="1" applyProtection="1">
      <alignment horizontal="center"/>
      <protection locked="0"/>
    </xf>
    <xf numFmtId="0" fontId="1" fillId="0" borderId="20" xfId="0" applyFont="1" applyBorder="1" applyProtection="1">
      <protection locked="0"/>
    </xf>
    <xf numFmtId="0" fontId="1" fillId="0" borderId="22" xfId="0" applyFont="1" applyBorder="1" applyProtection="1">
      <protection locked="0"/>
    </xf>
    <xf numFmtId="0" fontId="1" fillId="0" borderId="24" xfId="0" applyFont="1" applyBorder="1" applyProtection="1">
      <protection locked="0"/>
    </xf>
    <xf numFmtId="0" fontId="1" fillId="0" borderId="26" xfId="0" applyFont="1" applyBorder="1" applyProtection="1">
      <protection locked="0"/>
    </xf>
    <xf numFmtId="0" fontId="1" fillId="0" borderId="31" xfId="0" applyFont="1" applyBorder="1" applyProtection="1">
      <protection locked="0"/>
    </xf>
    <xf numFmtId="0" fontId="1" fillId="0" borderId="30" xfId="0" applyFont="1" applyBorder="1" applyProtection="1">
      <protection locked="0"/>
    </xf>
    <xf numFmtId="0" fontId="1" fillId="0" borderId="33" xfId="0" applyFont="1" applyBorder="1" applyAlignment="1" applyProtection="1">
      <alignment horizontal="center"/>
      <protection locked="0"/>
    </xf>
    <xf numFmtId="0" fontId="1" fillId="0" borderId="34" xfId="0" applyFont="1" applyBorder="1" applyProtection="1">
      <protection locked="0"/>
    </xf>
    <xf numFmtId="0" fontId="1" fillId="0" borderId="40" xfId="0" applyFont="1" applyBorder="1" applyAlignment="1" applyProtection="1">
      <alignment horizontal="center"/>
      <protection locked="0"/>
    </xf>
    <xf numFmtId="0" fontId="1" fillId="0" borderId="41" xfId="0" applyFont="1" applyBorder="1" applyAlignment="1" applyProtection="1">
      <alignment horizontal="center"/>
      <protection locked="0"/>
    </xf>
    <xf numFmtId="0" fontId="1" fillId="0" borderId="42"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21" xfId="0" applyFont="1" applyBorder="1" applyProtection="1">
      <protection locked="0"/>
    </xf>
    <xf numFmtId="0" fontId="1" fillId="0" borderId="51"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1" fillId="0" borderId="59" xfId="0" applyFont="1" applyBorder="1" applyAlignment="1" applyProtection="1">
      <alignment horizontal="center"/>
      <protection locked="0"/>
    </xf>
    <xf numFmtId="44" fontId="1" fillId="0" borderId="1" xfId="2" applyFont="1" applyBorder="1" applyAlignment="1">
      <alignment horizontal="center" vertical="center"/>
    </xf>
    <xf numFmtId="44" fontId="0" fillId="0" borderId="0" xfId="2" applyFont="1"/>
    <xf numFmtId="44" fontId="1" fillId="0" borderId="23" xfId="2" applyFont="1" applyBorder="1"/>
    <xf numFmtId="44" fontId="1" fillId="0" borderId="25" xfId="2" applyFont="1" applyBorder="1"/>
    <xf numFmtId="44" fontId="1" fillId="0" borderId="27" xfId="2" applyFont="1" applyBorder="1"/>
    <xf numFmtId="44" fontId="1" fillId="0" borderId="9" xfId="2" applyFont="1" applyBorder="1"/>
    <xf numFmtId="44" fontId="1" fillId="0" borderId="37" xfId="2" applyFont="1" applyBorder="1"/>
    <xf numFmtId="44" fontId="1" fillId="0" borderId="38" xfId="2" applyFont="1" applyBorder="1"/>
    <xf numFmtId="44" fontId="1" fillId="0" borderId="50" xfId="2" applyFont="1" applyBorder="1"/>
    <xf numFmtId="44" fontId="1" fillId="0" borderId="35" xfId="2" applyFont="1" applyBorder="1"/>
    <xf numFmtId="0" fontId="1" fillId="0" borderId="39" xfId="0" applyFont="1" applyBorder="1" applyProtection="1">
      <protection locked="0"/>
    </xf>
    <xf numFmtId="0" fontId="1" fillId="0" borderId="40" xfId="0" applyFont="1" applyBorder="1" applyProtection="1">
      <protection locked="0"/>
    </xf>
    <xf numFmtId="0" fontId="1" fillId="0" borderId="41" xfId="0" applyFont="1" applyBorder="1" applyProtection="1">
      <protection locked="0"/>
    </xf>
    <xf numFmtId="0" fontId="1" fillId="0" borderId="51" xfId="0" applyFont="1" applyBorder="1" applyProtection="1">
      <protection locked="0"/>
    </xf>
    <xf numFmtId="0" fontId="1" fillId="0" borderId="42" xfId="0" applyFont="1" applyBorder="1" applyProtection="1">
      <protection locked="0"/>
    </xf>
    <xf numFmtId="0" fontId="1" fillId="0" borderId="3" xfId="0" applyFont="1" applyBorder="1" applyAlignment="1">
      <alignment horizontal="center" vertical="center" wrapText="1"/>
    </xf>
    <xf numFmtId="0" fontId="3" fillId="0" borderId="0" xfId="0" applyFont="1" applyAlignment="1">
      <alignment horizontal="center" vertical="center"/>
    </xf>
    <xf numFmtId="0" fontId="4" fillId="0" borderId="0" xfId="0" applyFont="1"/>
    <xf numFmtId="165" fontId="2" fillId="0" borderId="65" xfId="0" applyNumberFormat="1" applyFont="1" applyBorder="1" applyAlignment="1">
      <alignment horizontal="right"/>
    </xf>
    <xf numFmtId="165" fontId="2" fillId="0" borderId="66" xfId="0" applyNumberFormat="1" applyFont="1" applyBorder="1" applyAlignment="1">
      <alignment horizontal="right"/>
    </xf>
    <xf numFmtId="165" fontId="2" fillId="0" borderId="67" xfId="0" applyNumberFormat="1" applyFont="1" applyBorder="1" applyAlignment="1">
      <alignment horizontal="right"/>
    </xf>
    <xf numFmtId="165" fontId="2" fillId="0" borderId="68" xfId="0" applyNumberFormat="1" applyFont="1" applyBorder="1" applyAlignment="1">
      <alignment horizontal="right"/>
    </xf>
    <xf numFmtId="165" fontId="2" fillId="0" borderId="64" xfId="0" applyNumberFormat="1" applyFont="1" applyBorder="1" applyAlignment="1">
      <alignment horizontal="right"/>
    </xf>
    <xf numFmtId="165" fontId="2" fillId="0" borderId="76" xfId="0" applyNumberFormat="1" applyFont="1" applyBorder="1" applyAlignment="1">
      <alignment horizontal="right"/>
    </xf>
    <xf numFmtId="165" fontId="2" fillId="0" borderId="32" xfId="0" applyNumberFormat="1" applyFont="1" applyBorder="1" applyAlignment="1">
      <alignment horizontal="center"/>
    </xf>
    <xf numFmtId="165" fontId="2" fillId="0" borderId="36" xfId="0" applyNumberFormat="1" applyFont="1" applyBorder="1" applyAlignment="1">
      <alignment horizontal="center"/>
    </xf>
    <xf numFmtId="165" fontId="2" fillId="0" borderId="55" xfId="0" applyNumberFormat="1" applyFont="1" applyBorder="1" applyAlignment="1">
      <alignment horizontal="center"/>
    </xf>
    <xf numFmtId="165" fontId="2" fillId="0" borderId="56" xfId="0" applyNumberFormat="1" applyFont="1" applyBorder="1" applyAlignment="1">
      <alignment horizontal="center"/>
    </xf>
    <xf numFmtId="165" fontId="2" fillId="0" borderId="69" xfId="0" applyNumberFormat="1" applyFont="1" applyBorder="1" applyAlignment="1">
      <alignment horizontal="center"/>
    </xf>
    <xf numFmtId="165" fontId="2" fillId="0" borderId="70" xfId="0" applyNumberFormat="1" applyFont="1" applyBorder="1" applyAlignment="1">
      <alignment horizontal="center"/>
    </xf>
    <xf numFmtId="165" fontId="2" fillId="0" borderId="72" xfId="0" applyNumberFormat="1" applyFont="1" applyBorder="1" applyAlignment="1">
      <alignment horizontal="center"/>
    </xf>
    <xf numFmtId="165" fontId="2" fillId="0" borderId="73" xfId="0" applyNumberFormat="1" applyFont="1" applyBorder="1" applyAlignment="1">
      <alignment horizontal="center"/>
    </xf>
    <xf numFmtId="165" fontId="2" fillId="0" borderId="74" xfId="0" applyNumberFormat="1" applyFont="1" applyBorder="1" applyAlignment="1">
      <alignment horizontal="center"/>
    </xf>
    <xf numFmtId="165" fontId="2" fillId="0" borderId="75" xfId="0" applyNumberFormat="1" applyFont="1" applyBorder="1" applyAlignment="1">
      <alignment horizontal="center"/>
    </xf>
    <xf numFmtId="165" fontId="2" fillId="0" borderId="3" xfId="0" applyNumberFormat="1" applyFont="1" applyBorder="1" applyAlignment="1">
      <alignment horizontal="center"/>
    </xf>
    <xf numFmtId="165" fontId="2" fillId="0" borderId="57" xfId="0" applyNumberFormat="1" applyFont="1" applyBorder="1" applyAlignment="1">
      <alignment horizontal="center"/>
    </xf>
    <xf numFmtId="165" fontId="2" fillId="0" borderId="77" xfId="0" applyNumberFormat="1" applyFont="1" applyBorder="1" applyAlignment="1">
      <alignment horizontal="center"/>
    </xf>
    <xf numFmtId="165" fontId="2" fillId="0" borderId="78" xfId="0" applyNumberFormat="1" applyFont="1" applyBorder="1" applyAlignment="1">
      <alignment horizontal="center"/>
    </xf>
    <xf numFmtId="165" fontId="2" fillId="0" borderId="71" xfId="0" applyNumberFormat="1" applyFont="1" applyBorder="1" applyAlignment="1">
      <alignment horizontal="center"/>
    </xf>
    <xf numFmtId="165" fontId="2" fillId="0" borderId="79" xfId="0" applyNumberFormat="1" applyFont="1" applyBorder="1" applyAlignment="1">
      <alignment horizontal="center"/>
    </xf>
    <xf numFmtId="165" fontId="2" fillId="0" borderId="0" xfId="0" applyNumberFormat="1" applyFont="1" applyAlignment="1">
      <alignment horizontal="center"/>
    </xf>
    <xf numFmtId="165" fontId="0" fillId="0" borderId="0" xfId="0" applyNumberFormat="1" applyAlignment="1">
      <alignment horizontal="center"/>
    </xf>
    <xf numFmtId="165" fontId="2" fillId="0" borderId="55" xfId="0" applyNumberFormat="1" applyFont="1" applyBorder="1" applyAlignment="1" applyProtection="1">
      <alignment horizontal="center"/>
      <protection locked="0"/>
    </xf>
    <xf numFmtId="165" fontId="2" fillId="0" borderId="56" xfId="0" applyNumberFormat="1" applyFont="1" applyBorder="1" applyAlignment="1" applyProtection="1">
      <alignment horizontal="center"/>
      <protection locked="0"/>
    </xf>
    <xf numFmtId="165" fontId="2" fillId="0" borderId="63" xfId="0" applyNumberFormat="1" applyFont="1" applyBorder="1" applyAlignment="1" applyProtection="1">
      <alignment horizontal="center"/>
      <protection locked="0"/>
    </xf>
    <xf numFmtId="165" fontId="2" fillId="0" borderId="32" xfId="0" applyNumberFormat="1" applyFont="1" applyBorder="1" applyAlignment="1" applyProtection="1">
      <alignment horizontal="center"/>
      <protection locked="0"/>
    </xf>
    <xf numFmtId="165" fontId="2" fillId="0" borderId="72" xfId="0" applyNumberFormat="1" applyFont="1" applyBorder="1" applyAlignment="1" applyProtection="1">
      <alignment horizontal="center"/>
      <protection locked="0"/>
    </xf>
    <xf numFmtId="165" fontId="2" fillId="0" borderId="73" xfId="0" applyNumberFormat="1" applyFont="1" applyBorder="1" applyAlignment="1" applyProtection="1">
      <alignment horizontal="center"/>
      <protection locked="0"/>
    </xf>
    <xf numFmtId="165" fontId="2" fillId="0" borderId="74" xfId="0" applyNumberFormat="1" applyFont="1" applyBorder="1" applyAlignment="1" applyProtection="1">
      <alignment horizontal="center"/>
      <protection locked="0"/>
    </xf>
    <xf numFmtId="165" fontId="2" fillId="0" borderId="75" xfId="0" applyNumberFormat="1" applyFont="1" applyBorder="1" applyAlignment="1" applyProtection="1">
      <alignment horizontal="center"/>
      <protection locked="0"/>
    </xf>
    <xf numFmtId="165" fontId="2" fillId="0" borderId="3" xfId="0" applyNumberFormat="1" applyFont="1" applyBorder="1" applyAlignment="1" applyProtection="1">
      <alignment horizontal="center"/>
      <protection locked="0"/>
    </xf>
    <xf numFmtId="165" fontId="2" fillId="0" borderId="57" xfId="0" applyNumberFormat="1" applyFont="1" applyBorder="1" applyAlignment="1" applyProtection="1">
      <alignment horizontal="center"/>
      <protection locked="0"/>
    </xf>
    <xf numFmtId="0" fontId="5" fillId="13" borderId="80" xfId="0" applyFont="1" applyFill="1" applyBorder="1" applyAlignment="1">
      <alignment horizontal="center" vertical="center" wrapText="1"/>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2"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1" fillId="0" borderId="34" xfId="0" applyFont="1" applyBorder="1" applyAlignment="1" applyProtection="1">
      <alignment horizontal="center"/>
      <protection locked="0"/>
    </xf>
    <xf numFmtId="0" fontId="1" fillId="0" borderId="45" xfId="0" applyFont="1" applyBorder="1" applyAlignment="1" applyProtection="1">
      <alignment horizontal="center"/>
      <protection locked="0"/>
    </xf>
    <xf numFmtId="0" fontId="1" fillId="0" borderId="46" xfId="0" applyFont="1" applyBorder="1" applyAlignment="1" applyProtection="1">
      <alignment horizontal="center"/>
      <protection locked="0"/>
    </xf>
    <xf numFmtId="0" fontId="1" fillId="0" borderId="47"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 fillId="0" borderId="21" xfId="0" applyFont="1" applyBorder="1" applyAlignment="1" applyProtection="1">
      <alignment horizontal="center"/>
      <protection locked="0"/>
    </xf>
    <xf numFmtId="44" fontId="14" fillId="9" borderId="61" xfId="2" applyFont="1" applyFill="1" applyBorder="1" applyAlignment="1">
      <alignment horizontal="center" vertical="center" wrapText="1"/>
    </xf>
    <xf numFmtId="165" fontId="15" fillId="0" borderId="83" xfId="2" applyNumberFormat="1" applyFont="1" applyBorder="1" applyAlignment="1">
      <alignment horizontal="center" vertical="center" wrapText="1"/>
    </xf>
    <xf numFmtId="166" fontId="14" fillId="9" borderId="83" xfId="2" applyNumberFormat="1" applyFont="1" applyFill="1" applyBorder="1" applyAlignment="1">
      <alignment horizontal="center" vertical="center" wrapText="1"/>
    </xf>
    <xf numFmtId="167" fontId="14" fillId="9" borderId="84" xfId="2" applyNumberFormat="1" applyFont="1" applyFill="1" applyBorder="1" applyAlignment="1">
      <alignment horizontal="center" vertical="center" wrapText="1"/>
    </xf>
    <xf numFmtId="167" fontId="5" fillId="2" borderId="86" xfId="0" applyNumberFormat="1" applyFont="1" applyFill="1" applyBorder="1" applyAlignment="1">
      <alignment horizontal="center" vertical="center" wrapText="1"/>
    </xf>
    <xf numFmtId="166" fontId="5" fillId="2" borderId="85" xfId="0" applyNumberFormat="1" applyFont="1" applyFill="1" applyBorder="1" applyAlignment="1">
      <alignment horizontal="center" vertical="center" wrapText="1"/>
    </xf>
    <xf numFmtId="166" fontId="1" fillId="4" borderId="88" xfId="0" applyNumberFormat="1" applyFont="1" applyFill="1" applyBorder="1" applyAlignment="1">
      <alignment horizontal="center" vertical="center" wrapText="1"/>
    </xf>
    <xf numFmtId="166" fontId="1" fillId="5" borderId="88" xfId="0" applyNumberFormat="1" applyFont="1" applyFill="1" applyBorder="1" applyAlignment="1">
      <alignment horizontal="center" vertical="center" wrapText="1"/>
    </xf>
    <xf numFmtId="166" fontId="5" fillId="10" borderId="88" xfId="0" applyNumberFormat="1" applyFont="1" applyFill="1" applyBorder="1" applyAlignment="1">
      <alignment horizontal="center" vertical="center" wrapText="1"/>
    </xf>
    <xf numFmtId="166" fontId="5" fillId="6" borderId="52" xfId="0" applyNumberFormat="1" applyFont="1" applyFill="1" applyBorder="1" applyAlignment="1">
      <alignment horizontal="center" vertical="center" wrapText="1"/>
    </xf>
    <xf numFmtId="166" fontId="1" fillId="7" borderId="88" xfId="0" applyNumberFormat="1" applyFont="1" applyFill="1" applyBorder="1" applyAlignment="1">
      <alignment horizontal="center" vertical="center" wrapText="1"/>
    </xf>
    <xf numFmtId="166" fontId="5" fillId="12" borderId="88" xfId="0" applyNumberFormat="1" applyFont="1" applyFill="1" applyBorder="1" applyAlignment="1">
      <alignment horizontal="center" vertical="center" wrapText="1"/>
    </xf>
    <xf numFmtId="166" fontId="5" fillId="8" borderId="88" xfId="0" applyNumberFormat="1" applyFont="1" applyFill="1" applyBorder="1" applyAlignment="1">
      <alignment horizontal="center" vertical="center" wrapText="1"/>
    </xf>
    <xf numFmtId="166" fontId="5" fillId="11" borderId="88" xfId="0" applyNumberFormat="1" applyFont="1" applyFill="1" applyBorder="1" applyAlignment="1">
      <alignment horizontal="center" vertical="center" wrapText="1"/>
    </xf>
    <xf numFmtId="166" fontId="1" fillId="14" borderId="89" xfId="0" applyNumberFormat="1" applyFont="1" applyFill="1" applyBorder="1" applyAlignment="1">
      <alignment horizontal="center" vertical="center" wrapText="1"/>
    </xf>
    <xf numFmtId="166" fontId="5" fillId="3" borderId="88" xfId="0" applyNumberFormat="1" applyFont="1" applyFill="1" applyBorder="1" applyAlignment="1">
      <alignment horizontal="center" vertical="center" wrapText="1"/>
    </xf>
    <xf numFmtId="167" fontId="5" fillId="3" borderId="87" xfId="0" applyNumberFormat="1" applyFont="1" applyFill="1" applyBorder="1" applyAlignment="1">
      <alignment horizontal="center" vertical="center" wrapText="1"/>
    </xf>
    <xf numFmtId="167" fontId="1" fillId="4" borderId="87" xfId="0" applyNumberFormat="1" applyFont="1" applyFill="1" applyBorder="1" applyAlignment="1">
      <alignment horizontal="center" vertical="center" wrapText="1"/>
    </xf>
    <xf numFmtId="167" fontId="1" fillId="5" borderId="87" xfId="0" applyNumberFormat="1" applyFont="1" applyFill="1" applyBorder="1" applyAlignment="1">
      <alignment horizontal="center" vertical="center" wrapText="1"/>
    </xf>
    <xf numFmtId="167" fontId="5" fillId="10" borderId="87" xfId="0" applyNumberFormat="1" applyFont="1" applyFill="1" applyBorder="1" applyAlignment="1">
      <alignment horizontal="center" vertical="center" wrapText="1"/>
    </xf>
    <xf numFmtId="167" fontId="5" fillId="6" borderId="87" xfId="0" applyNumberFormat="1" applyFont="1" applyFill="1" applyBorder="1" applyAlignment="1">
      <alignment horizontal="center" vertical="center" wrapText="1"/>
    </xf>
    <xf numFmtId="167" fontId="5" fillId="11" borderId="87" xfId="0" applyNumberFormat="1" applyFont="1" applyFill="1" applyBorder="1" applyAlignment="1">
      <alignment horizontal="center" vertical="center" wrapText="1"/>
    </xf>
    <xf numFmtId="167" fontId="1" fillId="7" borderId="87" xfId="0" applyNumberFormat="1" applyFont="1" applyFill="1" applyBorder="1" applyAlignment="1">
      <alignment horizontal="center" vertical="center" wrapText="1"/>
    </xf>
    <xf numFmtId="167" fontId="5" fillId="12" borderId="87" xfId="0" applyNumberFormat="1" applyFont="1" applyFill="1" applyBorder="1" applyAlignment="1">
      <alignment horizontal="center" vertical="center" wrapText="1"/>
    </xf>
    <xf numFmtId="167" fontId="5" fillId="8" borderId="87" xfId="0" applyNumberFormat="1" applyFont="1" applyFill="1" applyBorder="1" applyAlignment="1">
      <alignment horizontal="center" vertical="center" wrapText="1"/>
    </xf>
    <xf numFmtId="167" fontId="1" fillId="14" borderId="90" xfId="0" applyNumberFormat="1" applyFont="1" applyFill="1" applyBorder="1" applyAlignment="1">
      <alignment horizontal="center" vertical="center" wrapText="1"/>
    </xf>
    <xf numFmtId="0" fontId="0" fillId="0" borderId="60" xfId="0" applyBorder="1" applyAlignment="1">
      <alignment horizontal="center"/>
    </xf>
    <xf numFmtId="0" fontId="16" fillId="0" borderId="81" xfId="0" applyFont="1" applyBorder="1" applyAlignment="1">
      <alignment horizontal="center" vertical="center"/>
    </xf>
    <xf numFmtId="0" fontId="16" fillId="0" borderId="82" xfId="0"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 fillId="0" borderId="10" xfId="0" applyFont="1" applyBorder="1" applyAlignment="1">
      <alignment horizontal="center" vertical="center"/>
    </xf>
    <xf numFmtId="0" fontId="4" fillId="0" borderId="15" xfId="0" applyFont="1" applyBorder="1" applyAlignment="1">
      <alignment vertical="center"/>
    </xf>
    <xf numFmtId="0" fontId="1" fillId="0" borderId="5"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60" xfId="0" applyBorder="1" applyAlignment="1">
      <alignment horizontal="center"/>
    </xf>
    <xf numFmtId="0" fontId="4" fillId="0" borderId="10" xfId="0" applyFont="1" applyBorder="1" applyAlignment="1">
      <alignment vertical="center"/>
    </xf>
    <xf numFmtId="0" fontId="0" fillId="0" borderId="60" xfId="0" applyBorder="1" applyAlignment="1">
      <alignment horizontal="center" vertical="center"/>
    </xf>
    <xf numFmtId="0" fontId="3" fillId="0" borderId="52" xfId="0" applyFont="1" applyBorder="1" applyAlignment="1">
      <alignment horizontal="center" vertical="center"/>
    </xf>
    <xf numFmtId="0" fontId="4" fillId="0" borderId="53" xfId="0" applyFont="1" applyBorder="1"/>
    <xf numFmtId="0" fontId="9" fillId="0" borderId="57"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0" xfId="0" applyFont="1" applyBorder="1" applyAlignment="1">
      <alignment vertical="center" wrapText="1"/>
    </xf>
    <xf numFmtId="0" fontId="4" fillId="0" borderId="15" xfId="0" applyFont="1" applyBorder="1" applyAlignment="1">
      <alignment vertical="center" wrapText="1"/>
    </xf>
    <xf numFmtId="0" fontId="1" fillId="0" borderId="2"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4" fillId="0" borderId="43" xfId="0" applyFont="1" applyBorder="1" applyAlignment="1">
      <alignment vertical="center"/>
    </xf>
    <xf numFmtId="0" fontId="4" fillId="0" borderId="15" xfId="0" applyFont="1" applyBorder="1"/>
    <xf numFmtId="0" fontId="7" fillId="0" borderId="2" xfId="0" applyFont="1" applyBorder="1" applyAlignment="1">
      <alignment horizontal="center" vertical="center"/>
    </xf>
    <xf numFmtId="0" fontId="4" fillId="0" borderId="10" xfId="0" applyFont="1" applyBorder="1"/>
    <xf numFmtId="0" fontId="4" fillId="0" borderId="54" xfId="0" applyFont="1" applyBorder="1"/>
    <xf numFmtId="165" fontId="1" fillId="0" borderId="0" xfId="2" applyNumberFormat="1" applyFont="1" applyBorder="1"/>
    <xf numFmtId="0" fontId="1" fillId="0" borderId="91" xfId="0" applyFont="1" applyBorder="1"/>
    <xf numFmtId="165" fontId="2" fillId="0" borderId="60" xfId="0" applyNumberFormat="1" applyFont="1" applyBorder="1" applyAlignment="1">
      <alignment horizontal="right"/>
    </xf>
    <xf numFmtId="44" fontId="1" fillId="0" borderId="60" xfId="2" applyFont="1" applyBorder="1"/>
    <xf numFmtId="44" fontId="1" fillId="0" borderId="49" xfId="2" applyFont="1" applyBorder="1"/>
    <xf numFmtId="0" fontId="1" fillId="0" borderId="92" xfId="0" applyFont="1" applyBorder="1"/>
    <xf numFmtId="165" fontId="2" fillId="0" borderId="29" xfId="0" applyNumberFormat="1" applyFont="1" applyBorder="1" applyAlignment="1">
      <alignment horizontal="right"/>
    </xf>
    <xf numFmtId="44" fontId="1" fillId="0" borderId="29" xfId="2" applyFont="1" applyBorder="1"/>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22" xfId="0" applyFont="1" applyBorder="1"/>
    <xf numFmtId="0" fontId="1" fillId="0" borderId="0" xfId="0" applyFont="1" applyBorder="1" applyAlignment="1" applyProtection="1">
      <alignment horizontal="center"/>
      <protection locked="0"/>
    </xf>
    <xf numFmtId="0" fontId="1" fillId="0" borderId="28"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4" fillId="0" borderId="0" xfId="0" applyFont="1" applyBorder="1" applyAlignment="1">
      <alignment vertical="center"/>
    </xf>
    <xf numFmtId="0" fontId="2" fillId="0" borderId="0" xfId="0" applyFont="1" applyBorder="1"/>
    <xf numFmtId="165" fontId="2" fillId="0" borderId="0" xfId="0" applyNumberFormat="1" applyFont="1" applyBorder="1" applyAlignment="1">
      <alignment horizontal="right"/>
    </xf>
    <xf numFmtId="165" fontId="2" fillId="0" borderId="0" xfId="0" applyNumberFormat="1" applyFont="1" applyBorder="1" applyAlignment="1" applyProtection="1">
      <alignment horizontal="center"/>
      <protection locked="0"/>
    </xf>
    <xf numFmtId="165" fontId="2" fillId="0" borderId="30" xfId="0" applyNumberFormat="1" applyFont="1" applyBorder="1" applyAlignment="1">
      <alignment horizontal="right"/>
    </xf>
    <xf numFmtId="165" fontId="2" fillId="0" borderId="24" xfId="0" applyNumberFormat="1" applyFont="1" applyBorder="1" applyAlignment="1">
      <alignment horizontal="right"/>
    </xf>
    <xf numFmtId="0" fontId="1" fillId="0" borderId="23" xfId="0" applyFont="1" applyBorder="1" applyAlignment="1">
      <alignment horizontal="center" vertical="center" wrapText="1"/>
    </xf>
    <xf numFmtId="165" fontId="2" fillId="0" borderId="25" xfId="0" applyNumberFormat="1" applyFont="1" applyBorder="1" applyAlignment="1" applyProtection="1">
      <alignment horizontal="center"/>
      <protection locked="0"/>
    </xf>
    <xf numFmtId="165" fontId="2" fillId="0" borderId="27" xfId="0" applyNumberFormat="1" applyFont="1" applyBorder="1" applyAlignment="1" applyProtection="1">
      <alignment horizontal="center"/>
      <protection locked="0"/>
    </xf>
    <xf numFmtId="0" fontId="1" fillId="0" borderId="0" xfId="0" applyFont="1" applyBorder="1"/>
    <xf numFmtId="165" fontId="2" fillId="0" borderId="22" xfId="0" applyNumberFormat="1" applyFont="1" applyBorder="1" applyAlignment="1">
      <alignment horizontal="right"/>
    </xf>
    <xf numFmtId="0" fontId="1" fillId="0" borderId="35" xfId="0" applyFont="1" applyBorder="1" applyAlignment="1">
      <alignment horizontal="center" vertical="center" wrapText="1"/>
    </xf>
    <xf numFmtId="165" fontId="2" fillId="0" borderId="95" xfId="0" applyNumberFormat="1" applyFont="1" applyBorder="1" applyAlignment="1" applyProtection="1">
      <alignment horizontal="center"/>
      <protection locked="0"/>
    </xf>
    <xf numFmtId="165" fontId="2" fillId="0" borderId="96" xfId="0" applyNumberFormat="1" applyFont="1" applyBorder="1" applyAlignment="1" applyProtection="1">
      <alignment horizontal="center"/>
      <protection locked="0"/>
    </xf>
    <xf numFmtId="0" fontId="0" fillId="0" borderId="13" xfId="0" applyBorder="1" applyAlignment="1" applyProtection="1">
      <alignment horizontal="center"/>
      <protection locked="0"/>
    </xf>
    <xf numFmtId="165" fontId="2" fillId="0" borderId="21" xfId="0" applyNumberFormat="1" applyFont="1" applyBorder="1" applyAlignment="1">
      <alignment horizontal="right"/>
    </xf>
    <xf numFmtId="165" fontId="2" fillId="0" borderId="9" xfId="0" applyNumberFormat="1" applyFont="1" applyBorder="1" applyAlignment="1">
      <alignment horizontal="center"/>
    </xf>
    <xf numFmtId="0" fontId="12" fillId="0" borderId="0" xfId="3"/>
    <xf numFmtId="0" fontId="13" fillId="0" borderId="8" xfId="3" applyFont="1" applyBorder="1" applyAlignment="1" applyProtection="1">
      <alignment horizontal="center" vertical="center"/>
      <protection locked="0"/>
    </xf>
    <xf numFmtId="0" fontId="13" fillId="0" borderId="6" xfId="3" applyFont="1" applyBorder="1" applyAlignment="1" applyProtection="1">
      <alignment horizontal="center" vertical="center"/>
      <protection locked="0"/>
    </xf>
    <xf numFmtId="0" fontId="13" fillId="0" borderId="7" xfId="3" applyFont="1" applyBorder="1" applyAlignment="1" applyProtection="1">
      <alignment horizontal="center" vertical="center"/>
      <protection locked="0"/>
    </xf>
    <xf numFmtId="0" fontId="13" fillId="0" borderId="39" xfId="3" applyFont="1" applyBorder="1" applyAlignment="1" applyProtection="1">
      <alignment horizontal="center" vertical="center"/>
      <protection locked="0"/>
    </xf>
    <xf numFmtId="0" fontId="13" fillId="0" borderId="30" xfId="3" applyFont="1" applyBorder="1" applyAlignment="1" applyProtection="1">
      <alignment horizontal="center" vertical="center"/>
      <protection locked="0"/>
    </xf>
    <xf numFmtId="0" fontId="13" fillId="0" borderId="42" xfId="3" applyFont="1" applyBorder="1" applyAlignment="1" applyProtection="1">
      <alignment horizontal="center" vertical="center"/>
      <protection locked="0"/>
    </xf>
    <xf numFmtId="0" fontId="13" fillId="0" borderId="20" xfId="3" applyFont="1" applyBorder="1" applyAlignment="1" applyProtection="1">
      <alignment horizontal="center" vertical="center"/>
      <protection locked="0"/>
    </xf>
    <xf numFmtId="0" fontId="13" fillId="0" borderId="21" xfId="3" applyFont="1" applyBorder="1" applyAlignment="1" applyProtection="1">
      <alignment horizontal="center" vertical="center"/>
      <protection locked="0"/>
    </xf>
    <xf numFmtId="0" fontId="1" fillId="0" borderId="8" xfId="0" applyFont="1" applyBorder="1" applyProtection="1">
      <protection locked="0"/>
    </xf>
    <xf numFmtId="0" fontId="1" fillId="0" borderId="13" xfId="0" applyFont="1" applyBorder="1" applyProtection="1">
      <protection locked="0"/>
    </xf>
    <xf numFmtId="0" fontId="1" fillId="0" borderId="12" xfId="0" applyFont="1" applyBorder="1" applyProtection="1">
      <protection locked="0"/>
    </xf>
    <xf numFmtId="0" fontId="1" fillId="0" borderId="18" xfId="0" applyFont="1" applyBorder="1" applyProtection="1">
      <protection locked="0"/>
    </xf>
    <xf numFmtId="165" fontId="1" fillId="0" borderId="3" xfId="0" applyNumberFormat="1" applyFont="1" applyBorder="1" applyAlignment="1">
      <alignment horizontal="center" vertical="center"/>
    </xf>
    <xf numFmtId="165" fontId="1" fillId="0" borderId="4" xfId="0" applyNumberFormat="1" applyFont="1" applyBorder="1" applyAlignment="1">
      <alignment horizontal="center" vertical="center"/>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65" fontId="1" fillId="0" borderId="2" xfId="0" applyNumberFormat="1"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xf numFmtId="0" fontId="1" fillId="0" borderId="15" xfId="0" applyFont="1" applyBorder="1" applyAlignment="1">
      <alignment horizontal="center" vertical="center"/>
    </xf>
  </cellXfs>
  <cellStyles count="4">
    <cellStyle name="Link" xfId="3" builtinId="8"/>
    <cellStyle name="Standard" xfId="0" builtinId="0"/>
    <cellStyle name="Standard 2" xfId="1" xr:uid="{FD315F48-7C1B-DC46-99FD-12BA92F4B2B2}"/>
    <cellStyle name="Währung" xfId="2" builtinId="4"/>
  </cellStyles>
  <dxfs count="21">
    <dxf>
      <fill>
        <patternFill>
          <bgColor theme="0"/>
        </patternFill>
      </fill>
    </dxf>
    <dxf>
      <font>
        <color theme="0"/>
      </font>
      <fill>
        <patternFill>
          <bgColor rgb="FF277D3D"/>
        </patternFill>
      </fill>
    </dxf>
    <dxf>
      <font>
        <color theme="0"/>
      </font>
      <fill>
        <patternFill>
          <bgColor rgb="FF5B0099"/>
        </patternFill>
      </fill>
    </dxf>
    <dxf>
      <fill>
        <patternFill>
          <bgColor rgb="FFFDFD00"/>
        </patternFill>
      </fill>
    </dxf>
    <dxf>
      <font>
        <color theme="0"/>
      </font>
      <fill>
        <patternFill>
          <bgColor rgb="FFDA100A"/>
        </patternFill>
      </fill>
    </dxf>
    <dxf>
      <font>
        <color theme="0"/>
      </font>
      <fill>
        <patternFill>
          <bgColor rgb="FF4285F4"/>
        </patternFill>
      </fill>
    </dxf>
    <dxf>
      <font>
        <color theme="0"/>
      </font>
      <fill>
        <patternFill>
          <bgColor rgb="FFCE4682"/>
        </patternFill>
      </fill>
    </dxf>
    <dxf>
      <fill>
        <patternFill>
          <bgColor rgb="FFDCD8D4"/>
        </patternFill>
      </fill>
    </dxf>
    <dxf>
      <fill>
        <patternFill>
          <bgColor rgb="FFBBBDC2"/>
        </patternFill>
      </fill>
    </dxf>
    <dxf>
      <fill>
        <patternFill>
          <bgColor theme="0"/>
        </patternFill>
      </fill>
    </dxf>
    <dxf>
      <font>
        <color theme="0"/>
      </font>
      <fill>
        <patternFill>
          <bgColor rgb="FF277D3D"/>
        </patternFill>
      </fill>
    </dxf>
    <dxf>
      <font>
        <color theme="0"/>
      </font>
      <fill>
        <patternFill>
          <bgColor rgb="FF5B0099"/>
        </patternFill>
      </fill>
    </dxf>
    <dxf>
      <fill>
        <patternFill>
          <bgColor rgb="FFFDFD00"/>
        </patternFill>
      </fill>
    </dxf>
    <dxf>
      <font>
        <color theme="0"/>
      </font>
      <fill>
        <patternFill>
          <bgColor rgb="FFDA100A"/>
        </patternFill>
      </fill>
    </dxf>
    <dxf>
      <font>
        <color theme="0"/>
      </font>
      <fill>
        <patternFill>
          <bgColor rgb="FF4285F4"/>
        </patternFill>
      </fill>
    </dxf>
    <dxf>
      <font>
        <color theme="0"/>
      </font>
      <fill>
        <patternFill>
          <bgColor rgb="FFCE4682"/>
        </patternFill>
      </fill>
    </dxf>
    <dxf>
      <fill>
        <patternFill>
          <bgColor rgb="FFDCD8D4"/>
        </patternFill>
      </fill>
    </dxf>
    <dxf>
      <fill>
        <patternFill>
          <bgColor rgb="FFBBBDC2"/>
        </patternFill>
      </fill>
    </dxf>
    <dxf>
      <font>
        <color theme="0"/>
      </font>
      <fill>
        <patternFill>
          <bgColor rgb="FF797979"/>
        </patternFill>
      </fill>
    </dxf>
    <dxf>
      <font>
        <color theme="0"/>
      </font>
      <fill>
        <patternFill>
          <bgColor theme="1"/>
        </patternFill>
      </fill>
    </dxf>
    <dxf>
      <font>
        <b/>
        <i val="0"/>
        <color theme="0"/>
      </font>
      <fill>
        <patternFill>
          <bgColor rgb="FFFF0000"/>
        </patternFill>
      </fill>
      <border>
        <left/>
        <right/>
        <top/>
        <bottom/>
      </border>
    </dxf>
  </dxfs>
  <tableStyles count="0" defaultTableStyle="TableStyleMedium2" defaultPivotStyle="PivotStyleLight16"/>
  <colors>
    <mruColors>
      <color rgb="FF277D3D"/>
      <color rgb="FF5B0099"/>
      <color rgb="FFFDFD00"/>
      <color rgb="FFDA100A"/>
      <color rgb="FF4285F4"/>
      <color rgb="FFCE4682"/>
      <color rgb="FFDCD8D4"/>
      <color rgb="FFBBBDC2"/>
      <color rgb="FF797979"/>
      <color rgb="FFE10F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6.png"/><Relationship Id="rId1" Type="http://schemas.openxmlformats.org/officeDocument/2006/relationships/image" Target="../media/image45.png"/></Relationships>
</file>

<file path=xl/drawings/drawing1.xml><?xml version="1.0" encoding="utf-8"?>
<xdr:wsDr xmlns:xdr="http://schemas.openxmlformats.org/drawingml/2006/spreadsheetDrawing" xmlns:a="http://schemas.openxmlformats.org/drawingml/2006/main">
  <xdr:twoCellAnchor editAs="oneCell">
    <xdr:from>
      <xdr:col>13</xdr:col>
      <xdr:colOff>137895</xdr:colOff>
      <xdr:row>3</xdr:row>
      <xdr:rowOff>1481656</xdr:rowOff>
    </xdr:from>
    <xdr:to>
      <xdr:col>15</xdr:col>
      <xdr:colOff>721015</xdr:colOff>
      <xdr:row>3</xdr:row>
      <xdr:rowOff>2310085</xdr:rowOff>
    </xdr:to>
    <xdr:pic>
      <xdr:nvPicPr>
        <xdr:cNvPr id="2" name="Grafik 1">
          <a:extLst>
            <a:ext uri="{FF2B5EF4-FFF2-40B4-BE49-F238E27FC236}">
              <a16:creationId xmlns:a16="http://schemas.microsoft.com/office/drawing/2014/main" id="{FFD37F18-E758-C4ED-7CF7-A9573D609D6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987636" y="1689673"/>
          <a:ext cx="2555381" cy="828429"/>
        </a:xfrm>
        <a:prstGeom prst="rect">
          <a:avLst/>
        </a:prstGeom>
      </xdr:spPr>
    </xdr:pic>
    <xdr:clientData/>
  </xdr:twoCellAnchor>
  <xdr:twoCellAnchor editAs="oneCell">
    <xdr:from>
      <xdr:col>13</xdr:col>
      <xdr:colOff>548355</xdr:colOff>
      <xdr:row>3</xdr:row>
      <xdr:rowOff>238179</xdr:rowOff>
    </xdr:from>
    <xdr:to>
      <xdr:col>15</xdr:col>
      <xdr:colOff>666274</xdr:colOff>
      <xdr:row>3</xdr:row>
      <xdr:rowOff>1357587</xdr:rowOff>
    </xdr:to>
    <xdr:pic>
      <xdr:nvPicPr>
        <xdr:cNvPr id="4" name="Grafik 3">
          <a:extLst>
            <a:ext uri="{FF2B5EF4-FFF2-40B4-BE49-F238E27FC236}">
              <a16:creationId xmlns:a16="http://schemas.microsoft.com/office/drawing/2014/main" id="{B61B76D0-2BF2-8337-148F-6A670665ECE1}"/>
            </a:ext>
          </a:extLst>
        </xdr:cNvPr>
        <xdr:cNvPicPr>
          <a:picLocks noChangeAspect="1"/>
        </xdr:cNvPicPr>
      </xdr:nvPicPr>
      <xdr:blipFill rotWithShape="1">
        <a:blip xmlns:r="http://schemas.openxmlformats.org/officeDocument/2006/relationships" r:embed="rId2" cstate="email">
          <a:extLst>
            <a:ext uri="{BEBA8EAE-BF5A-486C-A8C5-ECC9F3942E4B}">
              <a14:imgProps xmlns:a14="http://schemas.microsoft.com/office/drawing/2010/main">
                <a14:imgLayer r:embed="rId3">
                  <a14:imgEffect>
                    <a14:brightnessContrast bright="-89000"/>
                  </a14:imgEffect>
                </a14:imgLayer>
              </a14:imgProps>
            </a:ext>
            <a:ext uri="{28A0092B-C50C-407E-A947-70E740481C1C}">
              <a14:useLocalDpi xmlns:a14="http://schemas.microsoft.com/office/drawing/2010/main"/>
            </a:ext>
          </a:extLst>
        </a:blip>
        <a:srcRect/>
        <a:stretch>
          <a:fillRect/>
        </a:stretch>
      </xdr:blipFill>
      <xdr:spPr>
        <a:xfrm>
          <a:off x="11398096" y="446196"/>
          <a:ext cx="2090180" cy="1119408"/>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4">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1">
    <v>38</v>
    <v>5</v>
    <v>Full Moon Series</v>
  </rv>
  <rv s="1">
    <v>39</v>
    <v>5</v>
    <v>Eclipse Series</v>
  </rv>
  <rv s="1">
    <v>40</v>
    <v>5</v>
    <v>Alpha Series</v>
  </rv>
  <rv s="1">
    <v>41</v>
    <v>5</v>
    <v>Flow Series</v>
  </rv>
  <rv s="1">
    <v>42</v>
    <v>5</v>
    <v>Echo Serie</v>
  </rv>
  <rv s="1">
    <v>43</v>
    <v>5</v>
    <v>Rise Serie</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oduitsfit.com/products/unity" TargetMode="External"/><Relationship Id="rId18" Type="http://schemas.openxmlformats.org/officeDocument/2006/relationships/hyperlink" Target="https://www.produitsfit.com/products/half-cone" TargetMode="External"/><Relationship Id="rId26" Type="http://schemas.openxmlformats.org/officeDocument/2006/relationships/hyperlink" Target="https://www.produitsfit.com/products/no-force-incut" TargetMode="External"/><Relationship Id="rId39" Type="http://schemas.openxmlformats.org/officeDocument/2006/relationships/hyperlink" Target="https://www.produitsfit.com/products/prime-nebula" TargetMode="External"/><Relationship Id="rId21" Type="http://schemas.openxmlformats.org/officeDocument/2006/relationships/hyperlink" Target="https://www.produitsfit.com/products/force" TargetMode="External"/><Relationship Id="rId34" Type="http://schemas.openxmlformats.org/officeDocument/2006/relationships/hyperlink" Target="https://www.produitsfit.com/products/thick-flake" TargetMode="External"/><Relationship Id="rId7" Type="http://schemas.openxmlformats.org/officeDocument/2006/relationships/hyperlink" Target="https://www.produitsfit.com/products/zen-slope-coupe" TargetMode="External"/><Relationship Id="rId2" Type="http://schemas.openxmlformats.org/officeDocument/2006/relationships/hyperlink" Target="https://www.produitsfit.com/products/balance-5" TargetMode="External"/><Relationship Id="rId16" Type="http://schemas.openxmlformats.org/officeDocument/2006/relationships/hyperlink" Target="https://www.produitsfit.com/products/wisdom" TargetMode="External"/><Relationship Id="rId20" Type="http://schemas.openxmlformats.org/officeDocument/2006/relationships/hyperlink" Target="https://www.produitsfit.com/products/low-force" TargetMode="External"/><Relationship Id="rId29" Type="http://schemas.openxmlformats.org/officeDocument/2006/relationships/hyperlink" Target="https://www.produitsfit.com/products/low-vibe" TargetMode="External"/><Relationship Id="rId41" Type="http://schemas.openxmlformats.org/officeDocument/2006/relationships/drawing" Target="../drawings/drawing1.xml"/><Relationship Id="rId1" Type="http://schemas.openxmlformats.org/officeDocument/2006/relationships/hyperlink" Target="https://www.produitsfit.com/products/balance" TargetMode="External"/><Relationship Id="rId6" Type="http://schemas.openxmlformats.org/officeDocument/2006/relationships/hyperlink" Target="https://www.produitsfit.com/products/zen-coupe" TargetMode="External"/><Relationship Id="rId11" Type="http://schemas.openxmlformats.org/officeDocument/2006/relationships/hyperlink" Target="https://www.produitsfit.com/products/vortex" TargetMode="External"/><Relationship Id="rId24" Type="http://schemas.openxmlformats.org/officeDocument/2006/relationships/hyperlink" Target="https://www.produitsfit.com/products/no-force" TargetMode="External"/><Relationship Id="rId32" Type="http://schemas.openxmlformats.org/officeDocument/2006/relationships/hyperlink" Target="https://www.produitsfit.com/products/flake" TargetMode="External"/><Relationship Id="rId37" Type="http://schemas.openxmlformats.org/officeDocument/2006/relationships/hyperlink" Target="https://www.produitsfit.com/products/unbalance" TargetMode="External"/><Relationship Id="rId40" Type="http://schemas.openxmlformats.org/officeDocument/2006/relationships/hyperlink" Target="https://www.produitsfit.com/cdn/shop/files/Wall_Volumes_-_No.2_2025-Oct-17_03-39-58PM-000_CustomizedView24511439015_png.png?v=1760716679" TargetMode="External"/><Relationship Id="rId5" Type="http://schemas.openxmlformats.org/officeDocument/2006/relationships/hyperlink" Target="https://www.produitsfit.com/products/zen-slope" TargetMode="External"/><Relationship Id="rId15" Type="http://schemas.openxmlformats.org/officeDocument/2006/relationships/hyperlink" Target="https://www.produitsfit.com/products/lean" TargetMode="External"/><Relationship Id="rId23" Type="http://schemas.openxmlformats.org/officeDocument/2006/relationships/hyperlink" Target="https://www.produitsfit.com/products/low-force-incut" TargetMode="External"/><Relationship Id="rId28" Type="http://schemas.openxmlformats.org/officeDocument/2006/relationships/hyperlink" Target="https://www.produitsfit.com/products/hex" TargetMode="External"/><Relationship Id="rId36" Type="http://schemas.openxmlformats.org/officeDocument/2006/relationships/hyperlink" Target="https://www.produitsfit.com/products/latte-irreguliere-75-cm" TargetMode="External"/><Relationship Id="rId10" Type="http://schemas.openxmlformats.org/officeDocument/2006/relationships/hyperlink" Target="https://www.produitsfit.com/products/large-stacks" TargetMode="External"/><Relationship Id="rId19" Type="http://schemas.openxmlformats.org/officeDocument/2006/relationships/hyperlink" Target="https://www.produitsfit.com/products/progress" TargetMode="External"/><Relationship Id="rId31" Type="http://schemas.openxmlformats.org/officeDocument/2006/relationships/hyperlink" Target="https://www.produitsfit.com/products/love" TargetMode="External"/><Relationship Id="rId4" Type="http://schemas.openxmlformats.org/officeDocument/2006/relationships/hyperlink" Target="https://www.produitsfit.com/products/zen" TargetMode="External"/><Relationship Id="rId9" Type="http://schemas.openxmlformats.org/officeDocument/2006/relationships/hyperlink" Target="https://www.produitsfit.com/products/copy-of-stackable" TargetMode="External"/><Relationship Id="rId14" Type="http://schemas.openxmlformats.org/officeDocument/2006/relationships/hyperlink" Target="https://www.produitsfit.com/products/smooth" TargetMode="External"/><Relationship Id="rId22" Type="http://schemas.openxmlformats.org/officeDocument/2006/relationships/hyperlink" Target="https://www.produitsfit.com/products/copy-of-low-force-slope" TargetMode="External"/><Relationship Id="rId27" Type="http://schemas.openxmlformats.org/officeDocument/2006/relationships/hyperlink" Target="https://www.produitsfit.com/products/red-ones" TargetMode="External"/><Relationship Id="rId30" Type="http://schemas.openxmlformats.org/officeDocument/2006/relationships/hyperlink" Target="https://www.produitsfit.com/products/icon" TargetMode="External"/><Relationship Id="rId35" Type="http://schemas.openxmlformats.org/officeDocument/2006/relationships/hyperlink" Target="https://www.produitsfit.com/products/copy-of-latte-reguliere-75-cm" TargetMode="External"/><Relationship Id="rId8" Type="http://schemas.openxmlformats.org/officeDocument/2006/relationships/hyperlink" Target="https://www.produitsfit.com/products/nebula-low" TargetMode="External"/><Relationship Id="rId3" Type="http://schemas.openxmlformats.org/officeDocument/2006/relationships/hyperlink" Target="https://www.produitsfit.com/products/balance-add-on" TargetMode="External"/><Relationship Id="rId12" Type="http://schemas.openxmlformats.org/officeDocument/2006/relationships/hyperlink" Target="https://www.produitsfit.com/products/lean-stack" TargetMode="External"/><Relationship Id="rId17" Type="http://schemas.openxmlformats.org/officeDocument/2006/relationships/hyperlink" Target="https://www.produitsfit.com/products/fleche" TargetMode="External"/><Relationship Id="rId25" Type="http://schemas.openxmlformats.org/officeDocument/2006/relationships/hyperlink" Target="https://www.produitsfit.com/products/no-force-slope" TargetMode="External"/><Relationship Id="rId33" Type="http://schemas.openxmlformats.org/officeDocument/2006/relationships/hyperlink" Target="https://www.produitsfit.com/products/flake-blocker" TargetMode="External"/><Relationship Id="rId38" Type="http://schemas.openxmlformats.org/officeDocument/2006/relationships/hyperlink" Target="https://www.produitsfit.com/products/balance-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5AAC-78B7-CD46-80A5-EC7A7827E0A8}">
  <sheetPr>
    <outlinePr summaryBelow="0" summaryRight="0"/>
  </sheetPr>
  <dimension ref="A1:V370"/>
  <sheetViews>
    <sheetView tabSelected="1" zoomScale="107" zoomScaleNormal="90" workbookViewId="0">
      <pane ySplit="3" topLeftCell="A4" activePane="bottomLeft" state="frozen"/>
      <selection pane="bottomLeft" activeCell="F6" sqref="F6"/>
    </sheetView>
  </sheetViews>
  <sheetFormatPr baseColWidth="10" defaultColWidth="12.6640625" defaultRowHeight="15.75" customHeight="1" x14ac:dyDescent="0.15"/>
  <cols>
    <col min="1" max="1" width="29.83203125" customWidth="1"/>
    <col min="2" max="2" width="16" style="36" customWidth="1"/>
    <col min="3" max="3" width="12.33203125" customWidth="1"/>
    <col min="4" max="4" width="14.1640625" style="31" customWidth="1"/>
    <col min="5" max="5" width="11.5" style="138" customWidth="1"/>
    <col min="6" max="16" width="12.83203125" style="43" customWidth="1"/>
    <col min="17" max="17" width="12.83203125" style="51" customWidth="1"/>
    <col min="19" max="19" width="14.1640625" hidden="1" customWidth="1"/>
    <col min="20" max="21" width="12.6640625" hidden="1" customWidth="1"/>
  </cols>
  <sheetData>
    <row r="1" spans="1:21" ht="44" customHeight="1" thickBot="1" x14ac:dyDescent="0.2">
      <c r="B1" s="208" t="s">
        <v>95</v>
      </c>
      <c r="C1" s="209"/>
      <c r="D1" s="209"/>
      <c r="E1" s="195" t="s">
        <v>177</v>
      </c>
      <c r="F1" s="149" t="s">
        <v>96</v>
      </c>
      <c r="G1" s="64" t="s">
        <v>97</v>
      </c>
      <c r="H1" s="185" t="s">
        <v>98</v>
      </c>
      <c r="I1" s="39" t="s">
        <v>99</v>
      </c>
      <c r="J1" s="66" t="s">
        <v>176</v>
      </c>
      <c r="K1" s="65" t="s">
        <v>100</v>
      </c>
      <c r="L1" s="67" t="s">
        <v>101</v>
      </c>
      <c r="M1" s="40" t="s">
        <v>102</v>
      </c>
      <c r="N1" s="68" t="s">
        <v>0</v>
      </c>
      <c r="O1" s="69" t="s">
        <v>103</v>
      </c>
      <c r="P1" s="41" t="s">
        <v>104</v>
      </c>
      <c r="Q1" s="169" t="s">
        <v>1</v>
      </c>
      <c r="S1" s="33" t="s">
        <v>2</v>
      </c>
      <c r="U1" s="33" t="s">
        <v>185</v>
      </c>
    </row>
    <row r="2" spans="1:21" ht="20" customHeight="1" x14ac:dyDescent="0.15">
      <c r="B2" s="113"/>
      <c r="C2" s="114"/>
      <c r="D2" s="114"/>
      <c r="E2" s="196"/>
      <c r="F2" s="173">
        <f>SUM(F6:F321)</f>
        <v>0</v>
      </c>
      <c r="G2" s="183">
        <f>SUM(G6:G321)</f>
        <v>0</v>
      </c>
      <c r="H2" s="174">
        <f>SUM(H6:H321)</f>
        <v>0</v>
      </c>
      <c r="I2" s="175">
        <f>SUM(I6:I321)</f>
        <v>0</v>
      </c>
      <c r="J2" s="176">
        <f>SUM(J6:J321)</f>
        <v>0</v>
      </c>
      <c r="K2" s="177">
        <f>SUM(K6:K321)</f>
        <v>0</v>
      </c>
      <c r="L2" s="181">
        <f>SUM(L6:L321)</f>
        <v>0</v>
      </c>
      <c r="M2" s="178">
        <f>SUM(M6:M321)</f>
        <v>0</v>
      </c>
      <c r="N2" s="179">
        <f>SUM(N6:N321)</f>
        <v>0</v>
      </c>
      <c r="O2" s="180">
        <f>SUM(O6:O321)</f>
        <v>0</v>
      </c>
      <c r="P2" s="182">
        <f>SUM(P6:P321)</f>
        <v>0</v>
      </c>
      <c r="Q2" s="170">
        <f>SUM(F2:P2)</f>
        <v>0</v>
      </c>
      <c r="S2" s="33"/>
    </row>
    <row r="3" spans="1:21" ht="20" customHeight="1" thickBot="1" x14ac:dyDescent="0.2">
      <c r="B3" s="113"/>
      <c r="C3" s="114"/>
      <c r="D3" s="114"/>
      <c r="E3" s="196"/>
      <c r="F3" s="172">
        <f>SUMPRODUCT(F6:F321,$U6:$U321)</f>
        <v>0</v>
      </c>
      <c r="G3" s="184">
        <f>SUMPRODUCT(G6:G321,$U6:$U321)</f>
        <v>0</v>
      </c>
      <c r="H3" s="185">
        <f>SUMPRODUCT(H6:H321,$U6:$U321)</f>
        <v>0</v>
      </c>
      <c r="I3" s="186">
        <f>SUMPRODUCT(I6:I321,$U6:$U321)</f>
        <v>0</v>
      </c>
      <c r="J3" s="187">
        <f>SUMPRODUCT(J6:J321,$U6:$U321)</f>
        <v>0</v>
      </c>
      <c r="K3" s="188">
        <f>SUMPRODUCT(K6:K321,$U6:$U321)</f>
        <v>0</v>
      </c>
      <c r="L3" s="189">
        <f>SUMPRODUCT(L6:L321,$U6:$U321)</f>
        <v>0</v>
      </c>
      <c r="M3" s="190">
        <f>SUMPRODUCT(M6:M321,$U6:$U321)</f>
        <v>0</v>
      </c>
      <c r="N3" s="191">
        <f>SUMPRODUCT(N6:N321,$U6:$U321)</f>
        <v>0</v>
      </c>
      <c r="O3" s="192">
        <f>SUMPRODUCT(O6:O321,$U6:$U321)</f>
        <v>0</v>
      </c>
      <c r="P3" s="193">
        <f>SUMPRODUCT(P6:P321,$U6:$U321)</f>
        <v>0</v>
      </c>
      <c r="Q3" s="171">
        <f>SUM(F3:P3)</f>
        <v>0</v>
      </c>
      <c r="S3" s="33"/>
      <c r="U3" s="33"/>
    </row>
    <row r="4" spans="1:21" ht="185" customHeight="1" thickBot="1" x14ac:dyDescent="0.2">
      <c r="B4" s="210" t="str">
        <f>_xlfn.CONCAT("Disclaimer
Prices on this order form are shown using a conversion rate of ",S4,"  from CAD to EUR for reference purposes.
The final invoice amount will be determined at the time of ordering, based on the prevailing market exchange rate.
All prices are excl. VAT and transport.")</f>
        <v>Disclaimer
Prices on this order form are shown using a conversion rate of 0,62  from CAD to EUR for reference purposes.
The final invoice amount will be determined at the time of ordering, based on the prevailing market exchange rate.
All prices are excl. VAT and transport.</v>
      </c>
      <c r="C4" s="210"/>
      <c r="D4" s="210"/>
      <c r="E4" s="210"/>
      <c r="F4" s="210"/>
      <c r="G4" s="210"/>
      <c r="H4" s="210"/>
      <c r="I4" s="210"/>
      <c r="J4" s="210"/>
      <c r="K4" s="210"/>
      <c r="L4" s="210"/>
      <c r="M4" s="210"/>
      <c r="N4" s="210"/>
      <c r="O4" s="210"/>
      <c r="P4" s="210"/>
      <c r="Q4" s="168">
        <f>SUM(Q5:Q321)</f>
        <v>0</v>
      </c>
      <c r="S4" s="34">
        <v>0.62</v>
      </c>
    </row>
    <row r="5" spans="1:21" ht="82" customHeight="1" thickTop="1" thickBot="1" x14ac:dyDescent="0.2">
      <c r="A5" s="205" t="e" vm="1">
        <v>#VALUE!</v>
      </c>
      <c r="B5" s="202" t="s">
        <v>203</v>
      </c>
      <c r="C5" s="203"/>
      <c r="D5" s="204"/>
      <c r="E5" s="112"/>
      <c r="F5" s="197" t="s">
        <v>3</v>
      </c>
      <c r="G5" s="198"/>
      <c r="H5" s="198"/>
      <c r="I5" s="198"/>
      <c r="J5" s="198"/>
      <c r="K5" s="198"/>
      <c r="L5" s="198"/>
      <c r="M5" s="198"/>
      <c r="N5" s="198"/>
      <c r="O5" s="198"/>
      <c r="P5" s="198"/>
      <c r="Q5" s="60"/>
      <c r="S5" s="33" t="s">
        <v>4</v>
      </c>
      <c r="T5" s="33" t="s">
        <v>5</v>
      </c>
    </row>
    <row r="6" spans="1:21" ht="16" customHeight="1" thickTop="1" x14ac:dyDescent="0.15">
      <c r="A6" s="205"/>
      <c r="B6" s="201" t="s">
        <v>6</v>
      </c>
      <c r="C6" s="5" t="s">
        <v>197</v>
      </c>
      <c r="D6" s="115">
        <f>IF(S6&gt;0,S6*$S$4,"")</f>
        <v>19.739808</v>
      </c>
      <c r="E6" s="255" t="s">
        <v>179</v>
      </c>
      <c r="F6" s="78"/>
      <c r="G6" s="150"/>
      <c r="H6" s="150"/>
      <c r="I6" s="150"/>
      <c r="J6" s="150"/>
      <c r="K6" s="150"/>
      <c r="L6" s="150"/>
      <c r="M6" s="150"/>
      <c r="N6" s="150"/>
      <c r="O6" s="150"/>
      <c r="P6" s="151"/>
      <c r="Q6" s="45">
        <f>D6*SUM(F6:P6)</f>
        <v>0</v>
      </c>
      <c r="S6" s="32">
        <v>31.8384</v>
      </c>
      <c r="T6" t="s">
        <v>105</v>
      </c>
      <c r="U6">
        <v>1</v>
      </c>
    </row>
    <row r="7" spans="1:21" ht="15" customHeight="1" x14ac:dyDescent="0.15">
      <c r="A7" s="205"/>
      <c r="B7" s="199"/>
      <c r="C7" s="234" t="s">
        <v>7</v>
      </c>
      <c r="D7" s="254">
        <f>IF(S7&gt;0,S7*$S$4,"")</f>
        <v>35.354880000000001</v>
      </c>
      <c r="E7" s="122" t="s">
        <v>179</v>
      </c>
      <c r="F7" s="73"/>
      <c r="G7" s="152"/>
      <c r="H7" s="152"/>
      <c r="I7" s="152"/>
      <c r="J7" s="152"/>
      <c r="K7" s="152"/>
      <c r="L7" s="152"/>
      <c r="M7" s="152"/>
      <c r="N7" s="152"/>
      <c r="O7" s="152"/>
      <c r="P7" s="153"/>
      <c r="Q7" s="59">
        <f>D7*SUM(F7:P7)</f>
        <v>0</v>
      </c>
      <c r="S7" s="32">
        <v>57.024000000000008</v>
      </c>
      <c r="U7">
        <v>1</v>
      </c>
    </row>
    <row r="8" spans="1:21" ht="15.75" customHeight="1" x14ac:dyDescent="0.15">
      <c r="A8" s="205"/>
      <c r="B8" s="206"/>
      <c r="C8" s="7" t="s">
        <v>8</v>
      </c>
      <c r="D8" s="22">
        <f t="shared" ref="D8:D15" si="0">IF(S8&gt;0,S8*$S$4,"")</f>
        <v>80.285040000000009</v>
      </c>
      <c r="E8" s="251" t="s">
        <v>178</v>
      </c>
      <c r="F8" s="253"/>
      <c r="G8" s="152"/>
      <c r="H8" s="152"/>
      <c r="I8" s="152"/>
      <c r="J8" s="152"/>
      <c r="K8" s="152"/>
      <c r="L8" s="152"/>
      <c r="M8" s="152"/>
      <c r="N8" s="152"/>
      <c r="O8" s="152"/>
      <c r="P8" s="153"/>
      <c r="Q8" s="46">
        <f t="shared" ref="Q8:Q14" si="1">SUM(F8:P8)*D8</f>
        <v>0</v>
      </c>
      <c r="S8" s="32">
        <v>129.49200000000002</v>
      </c>
      <c r="U8">
        <v>1</v>
      </c>
    </row>
    <row r="9" spans="1:21" ht="15.75" customHeight="1" x14ac:dyDescent="0.15">
      <c r="A9" s="205"/>
      <c r="B9" s="206"/>
      <c r="C9" s="7" t="s">
        <v>9</v>
      </c>
      <c r="D9" s="22">
        <f t="shared" si="0"/>
        <v>134.4811248</v>
      </c>
      <c r="E9" s="251" t="s">
        <v>178</v>
      </c>
      <c r="F9" s="73"/>
      <c r="G9" s="152"/>
      <c r="H9" s="152"/>
      <c r="I9" s="152"/>
      <c r="J9" s="152"/>
      <c r="K9" s="152"/>
      <c r="L9" s="152"/>
      <c r="M9" s="152"/>
      <c r="N9" s="152"/>
      <c r="O9" s="152"/>
      <c r="P9" s="153"/>
      <c r="Q9" s="46">
        <f t="shared" si="1"/>
        <v>0</v>
      </c>
      <c r="S9" s="32">
        <v>216.90504000000001</v>
      </c>
      <c r="U9">
        <v>1</v>
      </c>
    </row>
    <row r="10" spans="1:21" ht="15.75" customHeight="1" thickBot="1" x14ac:dyDescent="0.2">
      <c r="A10" s="205"/>
      <c r="B10" s="200"/>
      <c r="C10" s="9" t="s">
        <v>10</v>
      </c>
      <c r="D10" s="23">
        <f t="shared" si="0"/>
        <v>194.89377600000006</v>
      </c>
      <c r="E10" s="252" t="s">
        <v>178</v>
      </c>
      <c r="F10" s="75"/>
      <c r="G10" s="154"/>
      <c r="H10" s="154"/>
      <c r="I10" s="154"/>
      <c r="J10" s="154"/>
      <c r="K10" s="154"/>
      <c r="L10" s="154"/>
      <c r="M10" s="154"/>
      <c r="N10" s="154"/>
      <c r="O10" s="154"/>
      <c r="P10" s="155"/>
      <c r="Q10" s="47">
        <f t="shared" si="1"/>
        <v>0</v>
      </c>
      <c r="S10" s="32">
        <v>314.34480000000008</v>
      </c>
      <c r="U10">
        <v>1</v>
      </c>
    </row>
    <row r="11" spans="1:21" ht="15.75" customHeight="1" thickTop="1" x14ac:dyDescent="0.15">
      <c r="A11" s="205"/>
      <c r="B11" s="199" t="s">
        <v>11</v>
      </c>
      <c r="C11" s="11" t="s">
        <v>7</v>
      </c>
      <c r="D11" s="115">
        <f t="shared" si="0"/>
        <v>48.612960000000001</v>
      </c>
      <c r="E11" s="122" t="s">
        <v>179</v>
      </c>
      <c r="F11" s="78"/>
      <c r="G11" s="150"/>
      <c r="H11" s="150"/>
      <c r="I11" s="150"/>
      <c r="J11" s="150"/>
      <c r="K11" s="150"/>
      <c r="L11" s="150"/>
      <c r="M11" s="150"/>
      <c r="N11" s="156"/>
      <c r="O11" s="156"/>
      <c r="P11" s="157"/>
      <c r="Q11" s="48">
        <f t="shared" si="1"/>
        <v>0</v>
      </c>
      <c r="S11" s="32">
        <v>78.408000000000001</v>
      </c>
      <c r="U11">
        <v>1</v>
      </c>
    </row>
    <row r="12" spans="1:21" ht="13" x14ac:dyDescent="0.15">
      <c r="A12" s="205"/>
      <c r="B12" s="206"/>
      <c r="C12" s="7" t="s">
        <v>8</v>
      </c>
      <c r="D12" s="116">
        <f t="shared" si="0"/>
        <v>103.85496000000001</v>
      </c>
      <c r="E12" s="139" t="s">
        <v>178</v>
      </c>
      <c r="F12" s="73"/>
      <c r="G12" s="152"/>
      <c r="H12" s="152"/>
      <c r="I12" s="152"/>
      <c r="J12" s="152"/>
      <c r="K12" s="152"/>
      <c r="L12" s="152"/>
      <c r="M12" s="152"/>
      <c r="N12" s="152"/>
      <c r="O12" s="152"/>
      <c r="P12" s="158"/>
      <c r="Q12" s="49">
        <f t="shared" si="1"/>
        <v>0</v>
      </c>
      <c r="S12" s="32">
        <v>167.50800000000001</v>
      </c>
      <c r="U12">
        <v>1</v>
      </c>
    </row>
    <row r="13" spans="1:21" ht="13" x14ac:dyDescent="0.15">
      <c r="A13" s="205"/>
      <c r="B13" s="206"/>
      <c r="C13" s="7" t="s">
        <v>9</v>
      </c>
      <c r="D13" s="116">
        <f t="shared" si="0"/>
        <v>172.79697600000003</v>
      </c>
      <c r="E13" s="139" t="s">
        <v>178</v>
      </c>
      <c r="F13" s="73"/>
      <c r="G13" s="152"/>
      <c r="H13" s="152"/>
      <c r="I13" s="152"/>
      <c r="J13" s="152"/>
      <c r="K13" s="152"/>
      <c r="L13" s="152"/>
      <c r="M13" s="152"/>
      <c r="N13" s="152"/>
      <c r="O13" s="152"/>
      <c r="P13" s="158"/>
      <c r="Q13" s="49">
        <f t="shared" si="1"/>
        <v>0</v>
      </c>
      <c r="S13" s="32">
        <v>278.70480000000003</v>
      </c>
      <c r="U13">
        <v>1</v>
      </c>
    </row>
    <row r="14" spans="1:21" ht="14" thickBot="1" x14ac:dyDescent="0.2">
      <c r="A14" s="205"/>
      <c r="B14" s="200"/>
      <c r="C14" s="9" t="s">
        <v>10</v>
      </c>
      <c r="D14" s="117">
        <f t="shared" si="0"/>
        <v>258.31159200000002</v>
      </c>
      <c r="E14" s="140" t="s">
        <v>178</v>
      </c>
      <c r="F14" s="75"/>
      <c r="G14" s="154"/>
      <c r="H14" s="154"/>
      <c r="I14" s="154"/>
      <c r="J14" s="154"/>
      <c r="K14" s="154"/>
      <c r="L14" s="154"/>
      <c r="M14" s="154"/>
      <c r="N14" s="154"/>
      <c r="O14" s="154"/>
      <c r="P14" s="159"/>
      <c r="Q14" s="50">
        <f t="shared" si="1"/>
        <v>0</v>
      </c>
      <c r="S14" s="32">
        <v>416.63160000000005</v>
      </c>
      <c r="U14">
        <v>1</v>
      </c>
    </row>
    <row r="15" spans="1:21" ht="20" thickTop="1" thickBot="1" x14ac:dyDescent="0.2">
      <c r="B15" s="13"/>
      <c r="C15" s="1"/>
      <c r="D15" s="24" t="str">
        <f t="shared" si="0"/>
        <v/>
      </c>
      <c r="E15" s="43"/>
      <c r="F15" s="42"/>
      <c r="S15" s="3"/>
    </row>
    <row r="16" spans="1:21" ht="79" customHeight="1" thickTop="1" thickBot="1" x14ac:dyDescent="0.2">
      <c r="A16" s="205" t="e" vm="2">
        <v>#VALUE!</v>
      </c>
      <c r="B16" s="202" t="s">
        <v>204</v>
      </c>
      <c r="C16" s="203"/>
      <c r="D16" s="204"/>
      <c r="E16" s="112"/>
      <c r="F16" s="197" t="s">
        <v>12</v>
      </c>
      <c r="G16" s="198"/>
      <c r="H16" s="198"/>
      <c r="I16" s="198"/>
      <c r="J16" s="198"/>
      <c r="K16" s="198"/>
      <c r="L16" s="198"/>
      <c r="M16" s="198"/>
      <c r="N16" s="198"/>
      <c r="O16" s="198"/>
      <c r="P16" s="198"/>
      <c r="Q16" s="60"/>
    </row>
    <row r="17" spans="1:21" ht="15" customHeight="1" thickTop="1" x14ac:dyDescent="0.15">
      <c r="A17" s="205"/>
      <c r="B17" s="236" t="s">
        <v>6</v>
      </c>
      <c r="C17" s="5" t="s">
        <v>197</v>
      </c>
      <c r="D17" s="115">
        <f t="shared" ref="D17:D37" si="2">IF(S17&gt;0,S17*$S$4,"")</f>
        <v>19.739808</v>
      </c>
      <c r="E17" s="255" t="s">
        <v>179</v>
      </c>
      <c r="F17" s="257"/>
      <c r="G17" s="258"/>
      <c r="H17" s="258"/>
      <c r="I17" s="258"/>
      <c r="J17" s="258"/>
      <c r="K17" s="258"/>
      <c r="L17" s="258"/>
      <c r="M17" s="258"/>
      <c r="N17" s="258"/>
      <c r="O17" s="258"/>
      <c r="P17" s="259"/>
      <c r="Q17" s="48">
        <f t="shared" ref="Q17:Q25" si="3">SUM(F17:P17)*D17</f>
        <v>0</v>
      </c>
      <c r="S17" s="32">
        <v>31.8384</v>
      </c>
      <c r="U17">
        <v>1</v>
      </c>
    </row>
    <row r="18" spans="1:21" ht="15" customHeight="1" x14ac:dyDescent="0.15">
      <c r="A18" s="205"/>
      <c r="B18" s="237"/>
      <c r="C18" s="11" t="s">
        <v>7</v>
      </c>
      <c r="D18" s="118">
        <f t="shared" si="2"/>
        <v>35.354880000000001</v>
      </c>
      <c r="E18" s="122" t="s">
        <v>179</v>
      </c>
      <c r="F18" s="73"/>
      <c r="G18" s="152"/>
      <c r="H18" s="152"/>
      <c r="I18" s="152"/>
      <c r="J18" s="152"/>
      <c r="K18" s="152"/>
      <c r="L18" s="152"/>
      <c r="M18" s="152"/>
      <c r="N18" s="152"/>
      <c r="O18" s="152"/>
      <c r="P18" s="153"/>
      <c r="Q18" s="49">
        <f t="shared" si="3"/>
        <v>0</v>
      </c>
      <c r="S18" s="32">
        <v>57.024000000000008</v>
      </c>
      <c r="T18" t="s">
        <v>106</v>
      </c>
      <c r="U18">
        <v>1</v>
      </c>
    </row>
    <row r="19" spans="1:21" ht="15" customHeight="1" x14ac:dyDescent="0.15">
      <c r="A19" s="205"/>
      <c r="B19" s="237"/>
      <c r="C19" s="7" t="s">
        <v>8</v>
      </c>
      <c r="D19" s="116">
        <f t="shared" si="2"/>
        <v>80.285040000000009</v>
      </c>
      <c r="E19" s="139" t="s">
        <v>178</v>
      </c>
      <c r="F19" s="73"/>
      <c r="G19" s="152"/>
      <c r="H19" s="152"/>
      <c r="I19" s="152"/>
      <c r="J19" s="152"/>
      <c r="K19" s="152"/>
      <c r="L19" s="152"/>
      <c r="M19" s="152"/>
      <c r="N19" s="152"/>
      <c r="O19" s="152"/>
      <c r="P19" s="153"/>
      <c r="Q19" s="49">
        <f t="shared" si="3"/>
        <v>0</v>
      </c>
      <c r="S19" s="32">
        <v>129.49200000000002</v>
      </c>
      <c r="U19">
        <v>1</v>
      </c>
    </row>
    <row r="20" spans="1:21" ht="15" customHeight="1" x14ac:dyDescent="0.15">
      <c r="A20" s="205"/>
      <c r="B20" s="237"/>
      <c r="C20" s="7" t="s">
        <v>9</v>
      </c>
      <c r="D20" s="116">
        <f t="shared" si="2"/>
        <v>134.4811248</v>
      </c>
      <c r="E20" s="139" t="s">
        <v>178</v>
      </c>
      <c r="F20" s="73"/>
      <c r="G20" s="152"/>
      <c r="H20" s="152"/>
      <c r="I20" s="152"/>
      <c r="J20" s="152"/>
      <c r="K20" s="152"/>
      <c r="L20" s="152"/>
      <c r="M20" s="152"/>
      <c r="N20" s="152"/>
      <c r="O20" s="152"/>
      <c r="P20" s="153"/>
      <c r="Q20" s="49">
        <f t="shared" si="3"/>
        <v>0</v>
      </c>
      <c r="S20" s="32">
        <v>216.90504000000001</v>
      </c>
      <c r="U20">
        <v>1</v>
      </c>
    </row>
    <row r="21" spans="1:21" ht="15" customHeight="1" thickBot="1" x14ac:dyDescent="0.2">
      <c r="A21" s="205"/>
      <c r="B21" s="238"/>
      <c r="C21" s="9" t="s">
        <v>10</v>
      </c>
      <c r="D21" s="117">
        <f t="shared" si="2"/>
        <v>194.89377600000006</v>
      </c>
      <c r="E21" s="140" t="s">
        <v>178</v>
      </c>
      <c r="F21" s="75"/>
      <c r="G21" s="154"/>
      <c r="H21" s="154"/>
      <c r="I21" s="154"/>
      <c r="J21" s="154"/>
      <c r="K21" s="154"/>
      <c r="L21" s="154"/>
      <c r="M21" s="154"/>
      <c r="N21" s="154"/>
      <c r="O21" s="154"/>
      <c r="P21" s="155"/>
      <c r="Q21" s="50">
        <f t="shared" si="3"/>
        <v>0</v>
      </c>
      <c r="S21" s="32">
        <v>314.34480000000008</v>
      </c>
      <c r="U21">
        <v>1</v>
      </c>
    </row>
    <row r="22" spans="1:21" ht="15" customHeight="1" thickTop="1" x14ac:dyDescent="0.15">
      <c r="A22" s="205"/>
      <c r="B22" s="199" t="s">
        <v>11</v>
      </c>
      <c r="C22" s="11" t="s">
        <v>7</v>
      </c>
      <c r="D22" s="118">
        <f t="shared" si="2"/>
        <v>48.612960000000001</v>
      </c>
      <c r="E22" s="122" t="s">
        <v>179</v>
      </c>
      <c r="F22" s="78"/>
      <c r="G22" s="150"/>
      <c r="H22" s="150"/>
      <c r="I22" s="150"/>
      <c r="J22" s="150"/>
      <c r="K22" s="150"/>
      <c r="L22" s="150"/>
      <c r="M22" s="150"/>
      <c r="N22" s="150"/>
      <c r="O22" s="150"/>
      <c r="P22" s="151"/>
      <c r="Q22" s="48">
        <f t="shared" si="3"/>
        <v>0</v>
      </c>
      <c r="S22" s="32">
        <v>78.408000000000001</v>
      </c>
      <c r="U22">
        <v>1</v>
      </c>
    </row>
    <row r="23" spans="1:21" ht="15" customHeight="1" x14ac:dyDescent="0.15">
      <c r="A23" s="205"/>
      <c r="B23" s="206"/>
      <c r="C23" s="7" t="s">
        <v>8</v>
      </c>
      <c r="D23" s="116">
        <f t="shared" si="2"/>
        <v>103.85496000000001</v>
      </c>
      <c r="E23" s="139" t="s">
        <v>178</v>
      </c>
      <c r="F23" s="73"/>
      <c r="G23" s="152"/>
      <c r="H23" s="152"/>
      <c r="I23" s="152"/>
      <c r="J23" s="152"/>
      <c r="K23" s="152"/>
      <c r="L23" s="152"/>
      <c r="M23" s="152"/>
      <c r="N23" s="152"/>
      <c r="O23" s="152"/>
      <c r="P23" s="153"/>
      <c r="Q23" s="49">
        <f t="shared" si="3"/>
        <v>0</v>
      </c>
      <c r="S23" s="32">
        <v>167.50800000000001</v>
      </c>
      <c r="U23">
        <v>1</v>
      </c>
    </row>
    <row r="24" spans="1:21" ht="15" customHeight="1" x14ac:dyDescent="0.15">
      <c r="A24" s="205"/>
      <c r="B24" s="206"/>
      <c r="C24" s="7" t="s">
        <v>9</v>
      </c>
      <c r="D24" s="116">
        <f t="shared" si="2"/>
        <v>172.79697600000003</v>
      </c>
      <c r="E24" s="139" t="s">
        <v>178</v>
      </c>
      <c r="F24" s="73"/>
      <c r="G24" s="152"/>
      <c r="H24" s="152"/>
      <c r="I24" s="152"/>
      <c r="J24" s="152"/>
      <c r="K24" s="152"/>
      <c r="L24" s="152"/>
      <c r="M24" s="152"/>
      <c r="N24" s="152"/>
      <c r="O24" s="152"/>
      <c r="P24" s="153"/>
      <c r="Q24" s="49">
        <f t="shared" si="3"/>
        <v>0</v>
      </c>
      <c r="S24" s="32">
        <v>278.70480000000003</v>
      </c>
      <c r="U24">
        <v>1</v>
      </c>
    </row>
    <row r="25" spans="1:21" ht="15" customHeight="1" thickBot="1" x14ac:dyDescent="0.2">
      <c r="A25" s="205"/>
      <c r="B25" s="200"/>
      <c r="C25" s="9" t="s">
        <v>10</v>
      </c>
      <c r="D25" s="117">
        <f t="shared" si="2"/>
        <v>258.31159200000002</v>
      </c>
      <c r="E25" s="140" t="s">
        <v>178</v>
      </c>
      <c r="F25" s="75"/>
      <c r="G25" s="154"/>
      <c r="H25" s="154"/>
      <c r="I25" s="154"/>
      <c r="J25" s="154"/>
      <c r="K25" s="154"/>
      <c r="L25" s="154"/>
      <c r="M25" s="154"/>
      <c r="N25" s="154"/>
      <c r="O25" s="154"/>
      <c r="P25" s="155"/>
      <c r="Q25" s="50">
        <f t="shared" si="3"/>
        <v>0</v>
      </c>
      <c r="S25" s="32">
        <v>416.63160000000005</v>
      </c>
      <c r="U25">
        <v>1</v>
      </c>
    </row>
    <row r="26" spans="1:21" ht="15" thickTop="1" thickBot="1" x14ac:dyDescent="0.2">
      <c r="A26" s="194"/>
      <c r="B26" s="239"/>
      <c r="C26" s="240"/>
      <c r="D26" s="241"/>
      <c r="E26" s="242"/>
      <c r="F26" s="235"/>
      <c r="G26" s="235"/>
      <c r="H26" s="235"/>
      <c r="I26" s="235"/>
      <c r="J26" s="235"/>
      <c r="K26" s="235"/>
      <c r="L26" s="235"/>
      <c r="M26" s="235"/>
      <c r="N26" s="235"/>
      <c r="O26" s="235"/>
      <c r="P26" s="235"/>
      <c r="Q26" s="52"/>
      <c r="S26" s="32"/>
    </row>
    <row r="27" spans="1:21" ht="83" customHeight="1" thickTop="1" thickBot="1" x14ac:dyDescent="0.2">
      <c r="A27" s="205" t="e" vm="2">
        <v>#VALUE!</v>
      </c>
      <c r="B27" s="202" t="s">
        <v>202</v>
      </c>
      <c r="C27" s="203"/>
      <c r="D27" s="204"/>
      <c r="E27" s="112"/>
      <c r="F27" s="197" t="s">
        <v>198</v>
      </c>
      <c r="G27" s="198"/>
      <c r="H27" s="198"/>
      <c r="I27" s="198"/>
      <c r="J27" s="198"/>
      <c r="K27" s="198"/>
      <c r="L27" s="198"/>
      <c r="M27" s="198"/>
      <c r="N27" s="198"/>
      <c r="O27" s="198"/>
      <c r="P27" s="198"/>
      <c r="Q27" s="60"/>
    </row>
    <row r="28" spans="1:21" ht="16" customHeight="1" thickTop="1" x14ac:dyDescent="0.15">
      <c r="A28" s="205"/>
      <c r="B28" s="236" t="s">
        <v>6</v>
      </c>
      <c r="C28" s="5" t="s">
        <v>197</v>
      </c>
      <c r="D28" s="115">
        <f t="shared" ref="D28:D36" si="4">IF(S28&gt;0,S28*$S$4,"")</f>
        <v>19.739808</v>
      </c>
      <c r="E28" s="255" t="s">
        <v>179</v>
      </c>
      <c r="F28" s="257"/>
      <c r="G28" s="258"/>
      <c r="H28" s="258"/>
      <c r="I28" s="258"/>
      <c r="J28" s="258"/>
      <c r="K28" s="258"/>
      <c r="L28" s="258"/>
      <c r="M28" s="258"/>
      <c r="N28" s="258"/>
      <c r="O28" s="258"/>
      <c r="P28" s="259"/>
      <c r="Q28" s="48">
        <f>SUM(F28:P28)*D28</f>
        <v>0</v>
      </c>
      <c r="S28" s="32">
        <v>31.8384</v>
      </c>
      <c r="U28">
        <v>1</v>
      </c>
    </row>
    <row r="29" spans="1:21" ht="16" customHeight="1" x14ac:dyDescent="0.15">
      <c r="A29" s="205"/>
      <c r="B29" s="237"/>
      <c r="C29" s="11" t="s">
        <v>7</v>
      </c>
      <c r="D29" s="118">
        <f t="shared" si="4"/>
        <v>37.932840000000006</v>
      </c>
      <c r="E29" s="122" t="s">
        <v>179</v>
      </c>
      <c r="F29" s="73"/>
      <c r="G29" s="152"/>
      <c r="H29" s="152"/>
      <c r="I29" s="152"/>
      <c r="J29" s="152"/>
      <c r="K29" s="152"/>
      <c r="L29" s="152"/>
      <c r="M29" s="152"/>
      <c r="N29" s="152"/>
      <c r="O29" s="152"/>
      <c r="P29" s="153"/>
      <c r="Q29" s="49">
        <f t="shared" ref="Q29:Q36" si="5">SUM(F29:P29)*D29</f>
        <v>0</v>
      </c>
      <c r="S29" s="32">
        <v>61.182000000000009</v>
      </c>
      <c r="T29" t="s">
        <v>106</v>
      </c>
      <c r="U29">
        <v>1</v>
      </c>
    </row>
    <row r="30" spans="1:21" ht="16" customHeight="1" x14ac:dyDescent="0.15">
      <c r="A30" s="205"/>
      <c r="B30" s="237"/>
      <c r="C30" s="7" t="s">
        <v>8</v>
      </c>
      <c r="D30" s="116">
        <f t="shared" si="4"/>
        <v>81.75815999999999</v>
      </c>
      <c r="E30" s="139" t="s">
        <v>178</v>
      </c>
      <c r="F30" s="73"/>
      <c r="G30" s="152"/>
      <c r="H30" s="152"/>
      <c r="I30" s="152"/>
      <c r="J30" s="152"/>
      <c r="K30" s="152"/>
      <c r="L30" s="152"/>
      <c r="M30" s="152"/>
      <c r="N30" s="152"/>
      <c r="O30" s="152"/>
      <c r="P30" s="153"/>
      <c r="Q30" s="49">
        <f t="shared" si="5"/>
        <v>0</v>
      </c>
      <c r="S30" s="32">
        <v>131.86799999999999</v>
      </c>
      <c r="U30">
        <v>1</v>
      </c>
    </row>
    <row r="31" spans="1:21" ht="16" customHeight="1" x14ac:dyDescent="0.15">
      <c r="A31" s="205"/>
      <c r="B31" s="237"/>
      <c r="C31" s="7" t="s">
        <v>9</v>
      </c>
      <c r="D31" s="116">
        <f t="shared" si="4"/>
        <v>140.86710000000002</v>
      </c>
      <c r="E31" s="139" t="s">
        <v>178</v>
      </c>
      <c r="F31" s="73"/>
      <c r="G31" s="152"/>
      <c r="H31" s="152"/>
      <c r="I31" s="152"/>
      <c r="J31" s="152"/>
      <c r="K31" s="152"/>
      <c r="L31" s="152"/>
      <c r="M31" s="152"/>
      <c r="N31" s="152"/>
      <c r="O31" s="152"/>
      <c r="P31" s="153"/>
      <c r="Q31" s="49">
        <f t="shared" si="5"/>
        <v>0</v>
      </c>
      <c r="S31" s="32">
        <v>227.20500000000004</v>
      </c>
      <c r="U31">
        <v>1</v>
      </c>
    </row>
    <row r="32" spans="1:21" ht="16" customHeight="1" thickBot="1" x14ac:dyDescent="0.2">
      <c r="A32" s="205"/>
      <c r="B32" s="238"/>
      <c r="C32" s="9" t="s">
        <v>10</v>
      </c>
      <c r="D32" s="117">
        <f t="shared" si="4"/>
        <v>208.428066</v>
      </c>
      <c r="E32" s="140" t="s">
        <v>178</v>
      </c>
      <c r="F32" s="75"/>
      <c r="G32" s="154"/>
      <c r="H32" s="154"/>
      <c r="I32" s="154"/>
      <c r="J32" s="154"/>
      <c r="K32" s="154"/>
      <c r="L32" s="154"/>
      <c r="M32" s="154"/>
      <c r="N32" s="154"/>
      <c r="O32" s="154"/>
      <c r="P32" s="155"/>
      <c r="Q32" s="50">
        <f t="shared" si="5"/>
        <v>0</v>
      </c>
      <c r="S32" s="32">
        <v>336.17430000000002</v>
      </c>
      <c r="U32">
        <v>1</v>
      </c>
    </row>
    <row r="33" spans="1:21" ht="16" customHeight="1" thickTop="1" x14ac:dyDescent="0.15">
      <c r="A33" s="205"/>
      <c r="B33" s="199" t="s">
        <v>11</v>
      </c>
      <c r="C33" s="11" t="s">
        <v>7</v>
      </c>
      <c r="D33" s="118">
        <f t="shared" si="4"/>
        <v>25.661750400000003</v>
      </c>
      <c r="E33" s="122" t="s">
        <v>179</v>
      </c>
      <c r="F33" s="78"/>
      <c r="G33" s="150"/>
      <c r="H33" s="150"/>
      <c r="I33" s="150"/>
      <c r="J33" s="150"/>
      <c r="K33" s="150"/>
      <c r="L33" s="150"/>
      <c r="M33" s="150"/>
      <c r="N33" s="150"/>
      <c r="O33" s="150"/>
      <c r="P33" s="151"/>
      <c r="Q33" s="48">
        <f t="shared" si="5"/>
        <v>0</v>
      </c>
      <c r="S33" s="32">
        <v>41.389920000000004</v>
      </c>
      <c r="U33">
        <v>1</v>
      </c>
    </row>
    <row r="34" spans="1:21" ht="16" customHeight="1" x14ac:dyDescent="0.15">
      <c r="A34" s="205"/>
      <c r="B34" s="206"/>
      <c r="C34" s="7" t="s">
        <v>8</v>
      </c>
      <c r="D34" s="116">
        <f t="shared" si="4"/>
        <v>49.312692000000013</v>
      </c>
      <c r="E34" s="139" t="s">
        <v>178</v>
      </c>
      <c r="F34" s="73"/>
      <c r="G34" s="152"/>
      <c r="H34" s="152"/>
      <c r="I34" s="152"/>
      <c r="J34" s="152"/>
      <c r="K34" s="152"/>
      <c r="L34" s="152"/>
      <c r="M34" s="152"/>
      <c r="N34" s="152"/>
      <c r="O34" s="152"/>
      <c r="P34" s="153"/>
      <c r="Q34" s="49">
        <f t="shared" si="5"/>
        <v>0</v>
      </c>
      <c r="S34" s="32">
        <v>79.536600000000021</v>
      </c>
      <c r="U34">
        <v>1</v>
      </c>
    </row>
    <row r="35" spans="1:21" ht="16" customHeight="1" x14ac:dyDescent="0.15">
      <c r="A35" s="205"/>
      <c r="B35" s="206"/>
      <c r="C35" s="7" t="s">
        <v>9</v>
      </c>
      <c r="D35" s="116">
        <f t="shared" si="4"/>
        <v>108.41132016000002</v>
      </c>
      <c r="E35" s="139" t="s">
        <v>178</v>
      </c>
      <c r="F35" s="73"/>
      <c r="G35" s="152"/>
      <c r="H35" s="152"/>
      <c r="I35" s="152"/>
      <c r="J35" s="152"/>
      <c r="K35" s="152"/>
      <c r="L35" s="152"/>
      <c r="M35" s="152"/>
      <c r="N35" s="152"/>
      <c r="O35" s="152"/>
      <c r="P35" s="153"/>
      <c r="Q35" s="49">
        <f t="shared" si="5"/>
        <v>0</v>
      </c>
      <c r="S35" s="32">
        <v>174.85696800000002</v>
      </c>
      <c r="U35">
        <v>1</v>
      </c>
    </row>
    <row r="36" spans="1:21" ht="16" customHeight="1" thickBot="1" x14ac:dyDescent="0.2">
      <c r="A36" s="205"/>
      <c r="B36" s="200"/>
      <c r="C36" s="9" t="s">
        <v>10</v>
      </c>
      <c r="D36" s="117">
        <f t="shared" si="4"/>
        <v>188.51332500000001</v>
      </c>
      <c r="E36" s="140" t="s">
        <v>178</v>
      </c>
      <c r="F36" s="75"/>
      <c r="G36" s="154"/>
      <c r="H36" s="154"/>
      <c r="I36" s="154"/>
      <c r="J36" s="154"/>
      <c r="K36" s="154"/>
      <c r="L36" s="154"/>
      <c r="M36" s="154"/>
      <c r="N36" s="154"/>
      <c r="O36" s="154"/>
      <c r="P36" s="155"/>
      <c r="Q36" s="50">
        <f t="shared" si="5"/>
        <v>0</v>
      </c>
      <c r="S36" s="32">
        <v>304.05375000000004</v>
      </c>
      <c r="U36">
        <v>1</v>
      </c>
    </row>
    <row r="37" spans="1:21" ht="16" customHeight="1" thickTop="1" thickBot="1" x14ac:dyDescent="0.2">
      <c r="A37" s="35"/>
      <c r="D37" s="24" t="str">
        <f t="shared" si="2"/>
        <v/>
      </c>
      <c r="E37" s="43"/>
      <c r="Q37" s="52"/>
      <c r="S37" s="3"/>
    </row>
    <row r="38" spans="1:21" ht="84" customHeight="1" thickTop="1" thickBot="1" x14ac:dyDescent="0.2">
      <c r="A38" s="205" t="e" vm="3">
        <v>#VALUE!</v>
      </c>
      <c r="B38" s="202" t="s">
        <v>205</v>
      </c>
      <c r="C38" s="203"/>
      <c r="D38" s="204"/>
      <c r="E38" s="112"/>
      <c r="F38" s="197" t="s">
        <v>13</v>
      </c>
      <c r="G38" s="198"/>
      <c r="H38" s="198"/>
      <c r="I38" s="198"/>
      <c r="J38" s="198"/>
      <c r="K38" s="198"/>
      <c r="L38" s="198"/>
      <c r="M38" s="198"/>
      <c r="N38" s="198"/>
      <c r="O38" s="198"/>
      <c r="P38" s="198"/>
      <c r="Q38" s="60"/>
    </row>
    <row r="39" spans="1:21" ht="15" customHeight="1" thickTop="1" x14ac:dyDescent="0.15">
      <c r="A39" s="205"/>
      <c r="B39" s="236" t="s">
        <v>6</v>
      </c>
      <c r="C39" s="5" t="s">
        <v>197</v>
      </c>
      <c r="D39" s="115">
        <f t="shared" ref="D39:D48" si="6">IF(S39&gt;0,S39*$S$4,"")</f>
        <v>19.739808</v>
      </c>
      <c r="E39" s="255" t="s">
        <v>179</v>
      </c>
      <c r="F39" s="257"/>
      <c r="G39" s="258"/>
      <c r="H39" s="258"/>
      <c r="I39" s="258"/>
      <c r="J39" s="258"/>
      <c r="K39" s="258"/>
      <c r="L39" s="258"/>
      <c r="M39" s="258"/>
      <c r="N39" s="258"/>
      <c r="O39" s="258"/>
      <c r="P39" s="259"/>
      <c r="Q39" s="48">
        <f t="shared" ref="Q39:Q47" si="7">SUM(F39:P39)*D39</f>
        <v>0</v>
      </c>
      <c r="S39" s="32">
        <v>31.8384</v>
      </c>
      <c r="U39">
        <v>1</v>
      </c>
    </row>
    <row r="40" spans="1:21" ht="15" customHeight="1" x14ac:dyDescent="0.15">
      <c r="A40" s="205"/>
      <c r="B40" s="237"/>
      <c r="C40" s="11" t="s">
        <v>7</v>
      </c>
      <c r="D40" s="118">
        <f t="shared" si="6"/>
        <v>40.510800000000003</v>
      </c>
      <c r="E40" s="122" t="s">
        <v>179</v>
      </c>
      <c r="F40" s="73"/>
      <c r="G40" s="152"/>
      <c r="H40" s="152"/>
      <c r="I40" s="152"/>
      <c r="J40" s="152"/>
      <c r="K40" s="152"/>
      <c r="L40" s="152"/>
      <c r="M40" s="152"/>
      <c r="N40" s="152"/>
      <c r="O40" s="152"/>
      <c r="P40" s="153"/>
      <c r="Q40" s="53">
        <f t="shared" si="7"/>
        <v>0</v>
      </c>
      <c r="S40" s="32">
        <v>65.34</v>
      </c>
      <c r="T40" t="s">
        <v>107</v>
      </c>
      <c r="U40">
        <v>1</v>
      </c>
    </row>
    <row r="41" spans="1:21" ht="15" customHeight="1" x14ac:dyDescent="0.15">
      <c r="A41" s="205"/>
      <c r="B41" s="237"/>
      <c r="C41" s="7" t="s">
        <v>8</v>
      </c>
      <c r="D41" s="116">
        <f t="shared" si="6"/>
        <v>83.231280000000012</v>
      </c>
      <c r="E41" s="139" t="s">
        <v>178</v>
      </c>
      <c r="F41" s="73"/>
      <c r="G41" s="152"/>
      <c r="H41" s="152"/>
      <c r="I41" s="152"/>
      <c r="J41" s="152"/>
      <c r="K41" s="152"/>
      <c r="L41" s="152"/>
      <c r="M41" s="152"/>
      <c r="N41" s="152"/>
      <c r="O41" s="152"/>
      <c r="P41" s="153"/>
      <c r="Q41" s="49">
        <f t="shared" si="7"/>
        <v>0</v>
      </c>
      <c r="S41" s="32">
        <v>134.24400000000003</v>
      </c>
      <c r="U41">
        <v>1</v>
      </c>
    </row>
    <row r="42" spans="1:21" ht="15" customHeight="1" x14ac:dyDescent="0.15">
      <c r="A42" s="205"/>
      <c r="B42" s="237"/>
      <c r="C42" s="7" t="s">
        <v>9</v>
      </c>
      <c r="D42" s="116">
        <f t="shared" si="6"/>
        <v>147.25307520000001</v>
      </c>
      <c r="E42" s="139" t="s">
        <v>178</v>
      </c>
      <c r="F42" s="73"/>
      <c r="G42" s="152"/>
      <c r="H42" s="152"/>
      <c r="I42" s="152"/>
      <c r="J42" s="152"/>
      <c r="K42" s="152"/>
      <c r="L42" s="152"/>
      <c r="M42" s="152"/>
      <c r="N42" s="152"/>
      <c r="O42" s="152"/>
      <c r="P42" s="153"/>
      <c r="Q42" s="49">
        <f t="shared" si="7"/>
        <v>0</v>
      </c>
      <c r="S42" s="32">
        <v>237.50496000000001</v>
      </c>
      <c r="U42">
        <v>1</v>
      </c>
    </row>
    <row r="43" spans="1:21" ht="15" customHeight="1" thickBot="1" x14ac:dyDescent="0.2">
      <c r="A43" s="205"/>
      <c r="B43" s="238"/>
      <c r="C43" s="9" t="s">
        <v>10</v>
      </c>
      <c r="D43" s="117">
        <f t="shared" si="6"/>
        <v>221.962356</v>
      </c>
      <c r="E43" s="141" t="s">
        <v>178</v>
      </c>
      <c r="F43" s="75"/>
      <c r="G43" s="154"/>
      <c r="H43" s="154"/>
      <c r="I43" s="154"/>
      <c r="J43" s="154"/>
      <c r="K43" s="154"/>
      <c r="L43" s="154"/>
      <c r="M43" s="154"/>
      <c r="N43" s="154"/>
      <c r="O43" s="154"/>
      <c r="P43" s="155"/>
      <c r="Q43" s="50">
        <f t="shared" si="7"/>
        <v>0</v>
      </c>
      <c r="S43" s="32">
        <v>358.00380000000001</v>
      </c>
      <c r="U43">
        <v>1</v>
      </c>
    </row>
    <row r="44" spans="1:21" ht="15" customHeight="1" thickTop="1" x14ac:dyDescent="0.15">
      <c r="A44" s="205"/>
      <c r="B44" s="199" t="s">
        <v>11</v>
      </c>
      <c r="C44" s="11" t="s">
        <v>7</v>
      </c>
      <c r="D44" s="118">
        <f t="shared" si="6"/>
        <v>52.295760000000008</v>
      </c>
      <c r="E44" s="125" t="s">
        <v>179</v>
      </c>
      <c r="F44" s="78"/>
      <c r="G44" s="150"/>
      <c r="H44" s="150"/>
      <c r="I44" s="150"/>
      <c r="J44" s="150"/>
      <c r="K44" s="150"/>
      <c r="L44" s="150"/>
      <c r="M44" s="150"/>
      <c r="N44" s="150"/>
      <c r="O44" s="150"/>
      <c r="P44" s="161"/>
      <c r="Q44" s="53">
        <f t="shared" si="7"/>
        <v>0</v>
      </c>
      <c r="S44" s="32">
        <v>84.348000000000013</v>
      </c>
      <c r="U44">
        <v>1</v>
      </c>
    </row>
    <row r="45" spans="1:21" ht="15" customHeight="1" x14ac:dyDescent="0.15">
      <c r="A45" s="205"/>
      <c r="B45" s="206"/>
      <c r="C45" s="7" t="s">
        <v>8</v>
      </c>
      <c r="D45" s="116">
        <f t="shared" si="6"/>
        <v>107.53776000000001</v>
      </c>
      <c r="E45" s="139" t="s">
        <v>178</v>
      </c>
      <c r="F45" s="73"/>
      <c r="G45" s="152"/>
      <c r="H45" s="152"/>
      <c r="I45" s="152"/>
      <c r="J45" s="152"/>
      <c r="K45" s="152"/>
      <c r="L45" s="152"/>
      <c r="M45" s="152"/>
      <c r="N45" s="152"/>
      <c r="O45" s="152"/>
      <c r="P45" s="158"/>
      <c r="Q45" s="49">
        <f t="shared" si="7"/>
        <v>0</v>
      </c>
      <c r="S45" s="32">
        <v>173.44800000000001</v>
      </c>
      <c r="U45">
        <v>1</v>
      </c>
    </row>
    <row r="46" spans="1:21" ht="15" customHeight="1" x14ac:dyDescent="0.15">
      <c r="A46" s="205"/>
      <c r="B46" s="206"/>
      <c r="C46" s="7" t="s">
        <v>9</v>
      </c>
      <c r="D46" s="116">
        <f t="shared" si="6"/>
        <v>189.32538240000002</v>
      </c>
      <c r="E46" s="139" t="s">
        <v>178</v>
      </c>
      <c r="F46" s="73"/>
      <c r="G46" s="152"/>
      <c r="H46" s="152"/>
      <c r="I46" s="152"/>
      <c r="J46" s="152"/>
      <c r="K46" s="152"/>
      <c r="L46" s="152"/>
      <c r="M46" s="152"/>
      <c r="N46" s="152"/>
      <c r="O46" s="152"/>
      <c r="P46" s="158"/>
      <c r="Q46" s="49">
        <f t="shared" si="7"/>
        <v>0</v>
      </c>
      <c r="S46" s="32">
        <v>305.36352000000005</v>
      </c>
      <c r="U46">
        <v>1</v>
      </c>
    </row>
    <row r="47" spans="1:21" ht="15" customHeight="1" thickBot="1" x14ac:dyDescent="0.2">
      <c r="A47" s="205"/>
      <c r="B47" s="200"/>
      <c r="C47" s="9" t="s">
        <v>10</v>
      </c>
      <c r="D47" s="117">
        <f t="shared" si="6"/>
        <v>294.66082800000004</v>
      </c>
      <c r="E47" s="140" t="s">
        <v>178</v>
      </c>
      <c r="F47" s="75"/>
      <c r="G47" s="154"/>
      <c r="H47" s="154"/>
      <c r="I47" s="154"/>
      <c r="J47" s="154"/>
      <c r="K47" s="154"/>
      <c r="L47" s="154"/>
      <c r="M47" s="154"/>
      <c r="N47" s="154"/>
      <c r="O47" s="154"/>
      <c r="P47" s="159"/>
      <c r="Q47" s="50">
        <f t="shared" si="7"/>
        <v>0</v>
      </c>
      <c r="S47" s="32">
        <v>475.25940000000008</v>
      </c>
      <c r="U47">
        <v>1</v>
      </c>
    </row>
    <row r="48" spans="1:21" ht="15" thickTop="1" thickBot="1" x14ac:dyDescent="0.2">
      <c r="A48" s="35"/>
      <c r="D48" s="24" t="str">
        <f t="shared" si="6"/>
        <v/>
      </c>
      <c r="E48" s="43"/>
      <c r="Q48" s="54"/>
      <c r="S48" s="3"/>
    </row>
    <row r="49" spans="1:21" ht="73" customHeight="1" thickTop="1" thickBot="1" x14ac:dyDescent="0.2">
      <c r="A49" s="205" t="e" vm="4">
        <v>#VALUE!</v>
      </c>
      <c r="B49" s="202" t="s">
        <v>142</v>
      </c>
      <c r="C49" s="203"/>
      <c r="D49" s="203"/>
      <c r="E49" s="112"/>
      <c r="F49" s="197" t="s">
        <v>14</v>
      </c>
      <c r="G49" s="198"/>
      <c r="H49" s="198"/>
      <c r="I49" s="198"/>
      <c r="J49" s="198"/>
      <c r="K49" s="198"/>
      <c r="L49" s="198"/>
      <c r="M49" s="198"/>
      <c r="N49" s="198"/>
      <c r="O49" s="198"/>
      <c r="P49" s="198"/>
      <c r="Q49" s="60"/>
    </row>
    <row r="50" spans="1:21" ht="16" customHeight="1" thickTop="1" x14ac:dyDescent="0.15">
      <c r="A50" s="205"/>
      <c r="B50" s="201" t="s">
        <v>6</v>
      </c>
      <c r="C50" s="5" t="s">
        <v>8</v>
      </c>
      <c r="D50" s="115">
        <f t="shared" ref="D50:D55" si="8">IF(S50&gt;0,S50*$S$4,"")</f>
        <v>43.457039999999999</v>
      </c>
      <c r="E50" s="121" t="s">
        <v>179</v>
      </c>
      <c r="F50" s="78"/>
      <c r="G50" s="150"/>
      <c r="H50" s="150"/>
      <c r="I50" s="150"/>
      <c r="J50" s="150"/>
      <c r="K50" s="150"/>
      <c r="L50" s="150"/>
      <c r="M50" s="150"/>
      <c r="N50" s="150"/>
      <c r="O50" s="150"/>
      <c r="P50" s="161"/>
      <c r="Q50" s="48">
        <f t="shared" ref="Q50:Q55" si="9">SUM(F50:P50)*D50</f>
        <v>0</v>
      </c>
      <c r="S50" s="32">
        <v>70.091999999999999</v>
      </c>
      <c r="T50" t="s">
        <v>108</v>
      </c>
      <c r="U50">
        <v>1</v>
      </c>
    </row>
    <row r="51" spans="1:21" ht="16" customHeight="1" x14ac:dyDescent="0.15">
      <c r="A51" s="205"/>
      <c r="B51" s="206"/>
      <c r="C51" s="7" t="s">
        <v>9</v>
      </c>
      <c r="D51" s="116">
        <f t="shared" si="8"/>
        <v>81.890740800000003</v>
      </c>
      <c r="E51" s="123" t="s">
        <v>179</v>
      </c>
      <c r="F51" s="73"/>
      <c r="G51" s="152"/>
      <c r="H51" s="152"/>
      <c r="I51" s="152"/>
      <c r="J51" s="152"/>
      <c r="K51" s="152"/>
      <c r="L51" s="152"/>
      <c r="M51" s="152"/>
      <c r="N51" s="152"/>
      <c r="O51" s="152"/>
      <c r="P51" s="158"/>
      <c r="Q51" s="49">
        <f t="shared" si="9"/>
        <v>0</v>
      </c>
      <c r="S51" s="32">
        <v>132.08184</v>
      </c>
      <c r="U51">
        <v>1</v>
      </c>
    </row>
    <row r="52" spans="1:21" ht="16" customHeight="1" thickBot="1" x14ac:dyDescent="0.2">
      <c r="A52" s="205"/>
      <c r="B52" s="200"/>
      <c r="C52" s="9" t="s">
        <v>10</v>
      </c>
      <c r="D52" s="117">
        <f t="shared" si="8"/>
        <v>111.9423888</v>
      </c>
      <c r="E52" s="126" t="s">
        <v>179</v>
      </c>
      <c r="F52" s="85"/>
      <c r="G52" s="160"/>
      <c r="H52" s="160"/>
      <c r="I52" s="160"/>
      <c r="J52" s="160"/>
      <c r="K52" s="160"/>
      <c r="L52" s="160"/>
      <c r="M52" s="160"/>
      <c r="N52" s="160"/>
      <c r="O52" s="160"/>
      <c r="P52" s="162"/>
      <c r="Q52" s="50">
        <f t="shared" si="9"/>
        <v>0</v>
      </c>
      <c r="S52" s="32">
        <v>180.55224000000001</v>
      </c>
      <c r="U52">
        <v>1</v>
      </c>
    </row>
    <row r="53" spans="1:21" ht="16" customHeight="1" thickTop="1" x14ac:dyDescent="0.15">
      <c r="A53" s="205"/>
      <c r="B53" s="211" t="s">
        <v>180</v>
      </c>
      <c r="C53" s="5" t="s">
        <v>8</v>
      </c>
      <c r="D53" s="118">
        <f t="shared" si="8"/>
        <v>54.50544</v>
      </c>
      <c r="E53" s="122" t="s">
        <v>179</v>
      </c>
      <c r="F53" s="78"/>
      <c r="G53" s="150"/>
      <c r="H53" s="150"/>
      <c r="I53" s="150"/>
      <c r="J53" s="150"/>
      <c r="K53" s="150"/>
      <c r="L53" s="150"/>
      <c r="M53" s="150"/>
      <c r="N53" s="150"/>
      <c r="O53" s="150"/>
      <c r="P53" s="161"/>
      <c r="Q53" s="53">
        <f t="shared" si="9"/>
        <v>0</v>
      </c>
      <c r="S53" s="32">
        <v>87.912000000000006</v>
      </c>
      <c r="U53">
        <v>1</v>
      </c>
    </row>
    <row r="54" spans="1:21" ht="16" customHeight="1" x14ac:dyDescent="0.15">
      <c r="A54" s="205"/>
      <c r="B54" s="212"/>
      <c r="C54" s="7" t="s">
        <v>9</v>
      </c>
      <c r="D54" s="116">
        <f t="shared" si="8"/>
        <v>104.4294768</v>
      </c>
      <c r="E54" s="123" t="s">
        <v>179</v>
      </c>
      <c r="F54" s="73"/>
      <c r="G54" s="152"/>
      <c r="H54" s="152"/>
      <c r="I54" s="152"/>
      <c r="J54" s="152"/>
      <c r="K54" s="152"/>
      <c r="L54" s="152"/>
      <c r="M54" s="152"/>
      <c r="N54" s="152"/>
      <c r="O54" s="152"/>
      <c r="P54" s="158"/>
      <c r="Q54" s="49">
        <f t="shared" si="9"/>
        <v>0</v>
      </c>
      <c r="S54" s="32">
        <v>168.43464</v>
      </c>
      <c r="U54">
        <v>1</v>
      </c>
    </row>
    <row r="55" spans="1:21" ht="16" customHeight="1" thickBot="1" x14ac:dyDescent="0.2">
      <c r="A55" s="205"/>
      <c r="B55" s="213"/>
      <c r="C55" s="9" t="s">
        <v>10</v>
      </c>
      <c r="D55" s="117">
        <f t="shared" si="8"/>
        <v>141.9940368</v>
      </c>
      <c r="E55" s="124" t="s">
        <v>179</v>
      </c>
      <c r="F55" s="75"/>
      <c r="G55" s="154"/>
      <c r="H55" s="154"/>
      <c r="I55" s="154"/>
      <c r="J55" s="154"/>
      <c r="K55" s="154"/>
      <c r="L55" s="154"/>
      <c r="M55" s="154"/>
      <c r="N55" s="154"/>
      <c r="O55" s="154"/>
      <c r="P55" s="159"/>
      <c r="Q55" s="50">
        <f t="shared" si="9"/>
        <v>0</v>
      </c>
      <c r="S55" s="32">
        <v>229.02264000000002</v>
      </c>
      <c r="U55">
        <v>1</v>
      </c>
    </row>
    <row r="56" spans="1:21" ht="15" thickTop="1" thickBot="1" x14ac:dyDescent="0.2">
      <c r="A56" s="35"/>
      <c r="B56" s="21"/>
      <c r="C56" s="1"/>
      <c r="D56" s="24" t="str">
        <f>IF(S56&gt;0,S56*$S$4,"")</f>
        <v/>
      </c>
      <c r="E56" s="43"/>
      <c r="F56" s="42"/>
      <c r="S56" s="3"/>
    </row>
    <row r="57" spans="1:21" ht="60" customHeight="1" thickTop="1" thickBot="1" x14ac:dyDescent="0.2">
      <c r="A57" s="205" t="e" vm="5">
        <v>#VALUE!</v>
      </c>
      <c r="B57" s="202" t="s">
        <v>143</v>
      </c>
      <c r="C57" s="203"/>
      <c r="D57" s="204"/>
      <c r="E57" s="112"/>
      <c r="F57" s="197" t="s">
        <v>16</v>
      </c>
      <c r="G57" s="198"/>
      <c r="H57" s="198"/>
      <c r="I57" s="198"/>
      <c r="J57" s="198"/>
      <c r="K57" s="198"/>
      <c r="L57" s="198"/>
      <c r="M57" s="198"/>
      <c r="N57" s="198"/>
      <c r="O57" s="198"/>
      <c r="P57" s="198"/>
      <c r="Q57" s="60"/>
    </row>
    <row r="58" spans="1:21" ht="15" customHeight="1" thickTop="1" x14ac:dyDescent="0.15">
      <c r="A58" s="205"/>
      <c r="B58" s="201" t="s">
        <v>6</v>
      </c>
      <c r="C58" s="5" t="s">
        <v>8</v>
      </c>
      <c r="D58" s="25">
        <f t="shared" ref="D58:D66" si="10">IF(S58&gt;0,S58*$S$4,"")</f>
        <v>107.53776000000001</v>
      </c>
      <c r="E58" s="142" t="s">
        <v>178</v>
      </c>
      <c r="F58" s="78"/>
      <c r="G58" s="150"/>
      <c r="H58" s="150"/>
      <c r="I58" s="150"/>
      <c r="J58" s="150"/>
      <c r="K58" s="150"/>
      <c r="L58" s="150"/>
      <c r="M58" s="150"/>
      <c r="N58" s="150"/>
      <c r="O58" s="150"/>
      <c r="P58" s="151"/>
      <c r="Q58" s="48">
        <f t="shared" ref="Q58:Q65" si="11">SUM(F58:P58)*D58</f>
        <v>0</v>
      </c>
      <c r="S58" s="32">
        <v>173.44800000000001</v>
      </c>
      <c r="T58" t="s">
        <v>109</v>
      </c>
      <c r="U58">
        <v>1</v>
      </c>
    </row>
    <row r="59" spans="1:21" ht="15" customHeight="1" x14ac:dyDescent="0.15">
      <c r="A59" s="205"/>
      <c r="B59" s="206"/>
      <c r="C59" s="7" t="s">
        <v>9</v>
      </c>
      <c r="D59" s="26">
        <f t="shared" si="10"/>
        <v>172.79697600000003</v>
      </c>
      <c r="E59" s="139" t="s">
        <v>178</v>
      </c>
      <c r="F59" s="73"/>
      <c r="G59" s="152"/>
      <c r="H59" s="152"/>
      <c r="I59" s="152"/>
      <c r="J59" s="152"/>
      <c r="K59" s="152"/>
      <c r="L59" s="152"/>
      <c r="M59" s="152"/>
      <c r="N59" s="152"/>
      <c r="O59" s="152"/>
      <c r="P59" s="153"/>
      <c r="Q59" s="49">
        <f t="shared" si="11"/>
        <v>0</v>
      </c>
      <c r="S59" s="32">
        <v>278.70480000000003</v>
      </c>
      <c r="U59">
        <v>1</v>
      </c>
    </row>
    <row r="60" spans="1:21" ht="15" customHeight="1" x14ac:dyDescent="0.15">
      <c r="A60" s="205"/>
      <c r="B60" s="206"/>
      <c r="C60" s="7" t="s">
        <v>10</v>
      </c>
      <c r="D60" s="26">
        <f t="shared" si="10"/>
        <v>272.23257599999999</v>
      </c>
      <c r="E60" s="139" t="s">
        <v>178</v>
      </c>
      <c r="F60" s="73"/>
      <c r="G60" s="152"/>
      <c r="H60" s="152"/>
      <c r="I60" s="152"/>
      <c r="J60" s="152"/>
      <c r="K60" s="152"/>
      <c r="L60" s="152"/>
      <c r="M60" s="152"/>
      <c r="N60" s="152"/>
      <c r="O60" s="152"/>
      <c r="P60" s="153"/>
      <c r="Q60" s="49">
        <f t="shared" si="11"/>
        <v>0</v>
      </c>
      <c r="S60" s="32">
        <v>439.08480000000003</v>
      </c>
      <c r="U60">
        <v>1</v>
      </c>
    </row>
    <row r="61" spans="1:21" ht="15" customHeight="1" thickBot="1" x14ac:dyDescent="0.2">
      <c r="A61" s="205"/>
      <c r="B61" s="200"/>
      <c r="C61" s="9" t="s">
        <v>17</v>
      </c>
      <c r="D61" s="27">
        <f t="shared" si="10"/>
        <v>347.25121200000007</v>
      </c>
      <c r="E61" s="140" t="s">
        <v>178</v>
      </c>
      <c r="F61" s="75"/>
      <c r="G61" s="154"/>
      <c r="H61" s="154"/>
      <c r="I61" s="154"/>
      <c r="J61" s="154"/>
      <c r="K61" s="154"/>
      <c r="L61" s="154"/>
      <c r="M61" s="154"/>
      <c r="N61" s="154"/>
      <c r="O61" s="154"/>
      <c r="P61" s="155"/>
      <c r="Q61" s="56">
        <f t="shared" si="11"/>
        <v>0</v>
      </c>
      <c r="S61" s="32">
        <v>560.08260000000007</v>
      </c>
      <c r="U61">
        <v>1</v>
      </c>
    </row>
    <row r="62" spans="1:21" ht="15" customHeight="1" thickTop="1" x14ac:dyDescent="0.15">
      <c r="A62" s="205"/>
      <c r="B62" s="201" t="s">
        <v>11</v>
      </c>
      <c r="C62" s="5" t="s">
        <v>8</v>
      </c>
      <c r="D62" s="28">
        <f t="shared" si="10"/>
        <v>144.36575999999999</v>
      </c>
      <c r="E62" s="143" t="s">
        <v>178</v>
      </c>
      <c r="F62" s="70"/>
      <c r="G62" s="150"/>
      <c r="H62" s="150"/>
      <c r="I62" s="150"/>
      <c r="J62" s="150"/>
      <c r="K62" s="150"/>
      <c r="L62" s="150"/>
      <c r="M62" s="150"/>
      <c r="N62" s="150"/>
      <c r="O62" s="150"/>
      <c r="P62" s="161"/>
      <c r="Q62" s="48">
        <f t="shared" si="11"/>
        <v>0</v>
      </c>
      <c r="S62" s="32">
        <v>232.84800000000001</v>
      </c>
      <c r="U62">
        <v>1</v>
      </c>
    </row>
    <row r="63" spans="1:21" ht="15" customHeight="1" x14ac:dyDescent="0.15">
      <c r="A63" s="205"/>
      <c r="B63" s="206"/>
      <c r="C63" s="7" t="s">
        <v>9</v>
      </c>
      <c r="D63" s="26">
        <f t="shared" si="10"/>
        <v>228.39252480000002</v>
      </c>
      <c r="E63" s="144" t="s">
        <v>178</v>
      </c>
      <c r="F63" s="87"/>
      <c r="G63" s="152"/>
      <c r="H63" s="152"/>
      <c r="I63" s="152"/>
      <c r="J63" s="152"/>
      <c r="K63" s="152"/>
      <c r="L63" s="152"/>
      <c r="M63" s="152"/>
      <c r="N63" s="152"/>
      <c r="O63" s="152"/>
      <c r="P63" s="158"/>
      <c r="Q63" s="49">
        <f t="shared" si="11"/>
        <v>0</v>
      </c>
      <c r="S63" s="32">
        <v>368.37504000000001</v>
      </c>
      <c r="U63">
        <v>1</v>
      </c>
    </row>
    <row r="64" spans="1:21" ht="15" customHeight="1" x14ac:dyDescent="0.15">
      <c r="A64" s="205"/>
      <c r="B64" s="206"/>
      <c r="C64" s="7" t="s">
        <v>10</v>
      </c>
      <c r="D64" s="26">
        <f t="shared" si="10"/>
        <v>361.94558400000005</v>
      </c>
      <c r="E64" s="144" t="s">
        <v>178</v>
      </c>
      <c r="F64" s="87"/>
      <c r="G64" s="152"/>
      <c r="H64" s="152"/>
      <c r="I64" s="152"/>
      <c r="J64" s="152"/>
      <c r="K64" s="152"/>
      <c r="L64" s="152"/>
      <c r="M64" s="152"/>
      <c r="N64" s="152"/>
      <c r="O64" s="152"/>
      <c r="P64" s="158"/>
      <c r="Q64" s="49">
        <f t="shared" si="11"/>
        <v>0</v>
      </c>
      <c r="S64" s="32">
        <v>583.78320000000008</v>
      </c>
      <c r="U64">
        <v>1</v>
      </c>
    </row>
    <row r="65" spans="1:21" ht="15" customHeight="1" thickBot="1" x14ac:dyDescent="0.2">
      <c r="A65" s="205"/>
      <c r="B65" s="200"/>
      <c r="C65" s="9" t="s">
        <v>17</v>
      </c>
      <c r="D65" s="27">
        <f t="shared" si="10"/>
        <v>410.66902800000003</v>
      </c>
      <c r="E65" s="145" t="s">
        <v>178</v>
      </c>
      <c r="F65" s="88"/>
      <c r="G65" s="154"/>
      <c r="H65" s="154"/>
      <c r="I65" s="154"/>
      <c r="J65" s="154"/>
      <c r="K65" s="154"/>
      <c r="L65" s="154"/>
      <c r="M65" s="154"/>
      <c r="N65" s="154"/>
      <c r="O65" s="154"/>
      <c r="P65" s="159"/>
      <c r="Q65" s="50">
        <f t="shared" si="11"/>
        <v>0</v>
      </c>
      <c r="S65" s="32">
        <v>662.36940000000004</v>
      </c>
      <c r="U65">
        <v>1</v>
      </c>
    </row>
    <row r="66" spans="1:21" ht="15" thickTop="1" thickBot="1" x14ac:dyDescent="0.2">
      <c r="A66" s="35"/>
      <c r="D66" s="24" t="str">
        <f t="shared" si="10"/>
        <v/>
      </c>
      <c r="E66" s="43"/>
      <c r="S66" s="3"/>
    </row>
    <row r="67" spans="1:21" ht="62" customHeight="1" thickTop="1" thickBot="1" x14ac:dyDescent="0.2">
      <c r="A67" s="205" t="e" vm="6">
        <v>#VALUE!</v>
      </c>
      <c r="B67" s="202" t="s">
        <v>144</v>
      </c>
      <c r="C67" s="203"/>
      <c r="D67" s="204"/>
      <c r="E67" s="112"/>
      <c r="F67" s="197" t="s">
        <v>18</v>
      </c>
      <c r="G67" s="198"/>
      <c r="H67" s="198"/>
      <c r="I67" s="198"/>
      <c r="J67" s="198"/>
      <c r="K67" s="198"/>
      <c r="L67" s="198"/>
      <c r="M67" s="198"/>
      <c r="N67" s="198"/>
      <c r="O67" s="198"/>
      <c r="P67" s="198"/>
      <c r="Q67" s="60"/>
    </row>
    <row r="68" spans="1:21" ht="16" customHeight="1" thickTop="1" x14ac:dyDescent="0.15">
      <c r="A68" s="205"/>
      <c r="B68" s="201" t="s">
        <v>6</v>
      </c>
      <c r="C68" s="5" t="s">
        <v>8</v>
      </c>
      <c r="D68" s="25">
        <f t="shared" ref="D68:D76" si="12">IF(S68&gt;0,S68*$S$4,"")</f>
        <v>107.53776000000001</v>
      </c>
      <c r="E68" s="143" t="s">
        <v>178</v>
      </c>
      <c r="F68" s="70"/>
      <c r="G68" s="150"/>
      <c r="H68" s="150"/>
      <c r="I68" s="150"/>
      <c r="J68" s="150"/>
      <c r="K68" s="150"/>
      <c r="L68" s="150"/>
      <c r="M68" s="150"/>
      <c r="N68" s="150"/>
      <c r="O68" s="150"/>
      <c r="P68" s="161"/>
      <c r="Q68" s="48">
        <f t="shared" ref="Q68:Q75" si="13">SUM(F68:P68)*D68</f>
        <v>0</v>
      </c>
      <c r="S68" s="32">
        <v>173.44800000000001</v>
      </c>
      <c r="T68" t="s">
        <v>110</v>
      </c>
      <c r="U68">
        <v>1</v>
      </c>
    </row>
    <row r="69" spans="1:21" ht="16" customHeight="1" x14ac:dyDescent="0.15">
      <c r="A69" s="205"/>
      <c r="B69" s="206"/>
      <c r="C69" s="7" t="s">
        <v>9</v>
      </c>
      <c r="D69" s="26">
        <f t="shared" si="12"/>
        <v>172.79697600000003</v>
      </c>
      <c r="E69" s="144" t="s">
        <v>178</v>
      </c>
      <c r="F69" s="87"/>
      <c r="G69" s="152"/>
      <c r="H69" s="152"/>
      <c r="I69" s="152"/>
      <c r="J69" s="152"/>
      <c r="K69" s="152"/>
      <c r="L69" s="152"/>
      <c r="M69" s="152"/>
      <c r="N69" s="152"/>
      <c r="O69" s="152"/>
      <c r="P69" s="158"/>
      <c r="Q69" s="49">
        <f t="shared" si="13"/>
        <v>0</v>
      </c>
      <c r="S69" s="32">
        <v>278.70480000000003</v>
      </c>
      <c r="U69">
        <v>1</v>
      </c>
    </row>
    <row r="70" spans="1:21" ht="16" customHeight="1" x14ac:dyDescent="0.15">
      <c r="A70" s="205"/>
      <c r="B70" s="206"/>
      <c r="C70" s="7" t="s">
        <v>10</v>
      </c>
      <c r="D70" s="26">
        <f t="shared" si="12"/>
        <v>272.23257599999999</v>
      </c>
      <c r="E70" s="144" t="s">
        <v>178</v>
      </c>
      <c r="F70" s="87"/>
      <c r="G70" s="152"/>
      <c r="H70" s="152"/>
      <c r="I70" s="152"/>
      <c r="J70" s="152"/>
      <c r="K70" s="152"/>
      <c r="L70" s="152"/>
      <c r="M70" s="152"/>
      <c r="N70" s="152"/>
      <c r="O70" s="152"/>
      <c r="P70" s="158"/>
      <c r="Q70" s="49">
        <f t="shared" si="13"/>
        <v>0</v>
      </c>
      <c r="S70" s="32">
        <v>439.08480000000003</v>
      </c>
      <c r="U70">
        <v>1</v>
      </c>
    </row>
    <row r="71" spans="1:21" ht="16" customHeight="1" thickBot="1" x14ac:dyDescent="0.2">
      <c r="A71" s="205"/>
      <c r="B71" s="200"/>
      <c r="C71" s="9" t="s">
        <v>17</v>
      </c>
      <c r="D71" s="27">
        <f t="shared" si="12"/>
        <v>347.25121200000007</v>
      </c>
      <c r="E71" s="145" t="s">
        <v>178</v>
      </c>
      <c r="F71" s="88"/>
      <c r="G71" s="154"/>
      <c r="H71" s="154"/>
      <c r="I71" s="154"/>
      <c r="J71" s="154"/>
      <c r="K71" s="154"/>
      <c r="L71" s="154"/>
      <c r="M71" s="154"/>
      <c r="N71" s="154"/>
      <c r="O71" s="154"/>
      <c r="P71" s="159"/>
      <c r="Q71" s="50">
        <f t="shared" si="13"/>
        <v>0</v>
      </c>
      <c r="S71" s="32">
        <v>560.08260000000007</v>
      </c>
      <c r="U71">
        <v>1</v>
      </c>
    </row>
    <row r="72" spans="1:21" ht="16" customHeight="1" thickTop="1" x14ac:dyDescent="0.15">
      <c r="A72" s="205"/>
      <c r="B72" s="199" t="s">
        <v>11</v>
      </c>
      <c r="C72" s="11" t="s">
        <v>8</v>
      </c>
      <c r="D72" s="28">
        <f t="shared" si="12"/>
        <v>144.36575999999999</v>
      </c>
      <c r="E72" s="146" t="s">
        <v>178</v>
      </c>
      <c r="F72" s="89"/>
      <c r="G72" s="156"/>
      <c r="H72" s="156"/>
      <c r="I72" s="156"/>
      <c r="J72" s="156"/>
      <c r="K72" s="156"/>
      <c r="L72" s="156"/>
      <c r="M72" s="156"/>
      <c r="N72" s="156"/>
      <c r="O72" s="156"/>
      <c r="P72" s="157"/>
      <c r="Q72" s="53">
        <f t="shared" si="13"/>
        <v>0</v>
      </c>
      <c r="S72" s="32">
        <v>232.84800000000001</v>
      </c>
      <c r="U72">
        <v>1</v>
      </c>
    </row>
    <row r="73" spans="1:21" ht="16" customHeight="1" x14ac:dyDescent="0.15">
      <c r="A73" s="205"/>
      <c r="B73" s="206"/>
      <c r="C73" s="7" t="s">
        <v>9</v>
      </c>
      <c r="D73" s="26">
        <f t="shared" si="12"/>
        <v>228.39252480000002</v>
      </c>
      <c r="E73" s="144" t="s">
        <v>178</v>
      </c>
      <c r="F73" s="87"/>
      <c r="G73" s="152"/>
      <c r="H73" s="152"/>
      <c r="I73" s="152"/>
      <c r="J73" s="152"/>
      <c r="K73" s="152"/>
      <c r="L73" s="152"/>
      <c r="M73" s="152"/>
      <c r="N73" s="152"/>
      <c r="O73" s="152"/>
      <c r="P73" s="158"/>
      <c r="Q73" s="49">
        <f t="shared" si="13"/>
        <v>0</v>
      </c>
      <c r="S73" s="32">
        <v>368.37504000000001</v>
      </c>
      <c r="U73">
        <v>1</v>
      </c>
    </row>
    <row r="74" spans="1:21" ht="16" customHeight="1" x14ac:dyDescent="0.15">
      <c r="A74" s="205"/>
      <c r="B74" s="206"/>
      <c r="C74" s="7" t="s">
        <v>10</v>
      </c>
      <c r="D74" s="26">
        <f t="shared" si="12"/>
        <v>361.94558400000005</v>
      </c>
      <c r="E74" s="144" t="s">
        <v>178</v>
      </c>
      <c r="F74" s="87"/>
      <c r="G74" s="152"/>
      <c r="H74" s="152"/>
      <c r="I74" s="152"/>
      <c r="J74" s="152"/>
      <c r="K74" s="152"/>
      <c r="L74" s="152"/>
      <c r="M74" s="152"/>
      <c r="N74" s="152"/>
      <c r="O74" s="152"/>
      <c r="P74" s="158"/>
      <c r="Q74" s="49">
        <f t="shared" si="13"/>
        <v>0</v>
      </c>
      <c r="S74" s="32">
        <v>583.78320000000008</v>
      </c>
      <c r="U74">
        <v>1</v>
      </c>
    </row>
    <row r="75" spans="1:21" ht="16" customHeight="1" thickBot="1" x14ac:dyDescent="0.2">
      <c r="A75" s="205"/>
      <c r="B75" s="200"/>
      <c r="C75" s="9" t="s">
        <v>17</v>
      </c>
      <c r="D75" s="27">
        <f t="shared" si="12"/>
        <v>410.66902800000003</v>
      </c>
      <c r="E75" s="145" t="s">
        <v>178</v>
      </c>
      <c r="F75" s="88"/>
      <c r="G75" s="154"/>
      <c r="H75" s="154"/>
      <c r="I75" s="154"/>
      <c r="J75" s="154"/>
      <c r="K75" s="154"/>
      <c r="L75" s="154"/>
      <c r="M75" s="154"/>
      <c r="N75" s="154"/>
      <c r="O75" s="154"/>
      <c r="P75" s="159"/>
      <c r="Q75" s="50">
        <f t="shared" si="13"/>
        <v>0</v>
      </c>
      <c r="S75" s="32">
        <v>662.36940000000004</v>
      </c>
      <c r="U75">
        <v>1</v>
      </c>
    </row>
    <row r="76" spans="1:21" ht="15" thickTop="1" thickBot="1" x14ac:dyDescent="0.2">
      <c r="A76" s="35"/>
      <c r="D76" s="24" t="str">
        <f t="shared" si="12"/>
        <v/>
      </c>
      <c r="E76" s="43"/>
      <c r="S76" s="3"/>
    </row>
    <row r="77" spans="1:21" ht="60" customHeight="1" thickTop="1" thickBot="1" x14ac:dyDescent="0.2">
      <c r="A77" s="205" t="e" vm="7">
        <v>#VALUE!</v>
      </c>
      <c r="B77" s="202" t="s">
        <v>145</v>
      </c>
      <c r="C77" s="203"/>
      <c r="D77" s="204"/>
      <c r="E77" s="112"/>
      <c r="F77" s="197" t="s">
        <v>19</v>
      </c>
      <c r="G77" s="198"/>
      <c r="H77" s="198"/>
      <c r="I77" s="198"/>
      <c r="J77" s="198"/>
      <c r="K77" s="198"/>
      <c r="L77" s="198"/>
      <c r="M77" s="198"/>
      <c r="N77" s="198"/>
      <c r="O77" s="198"/>
      <c r="P77" s="198"/>
      <c r="Q77" s="60"/>
    </row>
    <row r="78" spans="1:21" ht="16" customHeight="1" thickTop="1" x14ac:dyDescent="0.15">
      <c r="A78" s="205"/>
      <c r="B78" s="201" t="s">
        <v>6</v>
      </c>
      <c r="C78" s="5" t="s">
        <v>8</v>
      </c>
      <c r="D78" s="25">
        <f t="shared" ref="D78:D86" si="14">IF(S78&gt;0,S78*$S$4,"")</f>
        <v>97.225920000000002</v>
      </c>
      <c r="E78" s="143" t="s">
        <v>178</v>
      </c>
      <c r="F78" s="70"/>
      <c r="G78" s="150"/>
      <c r="H78" s="150"/>
      <c r="I78" s="150"/>
      <c r="J78" s="150"/>
      <c r="K78" s="150"/>
      <c r="L78" s="150"/>
      <c r="M78" s="150"/>
      <c r="N78" s="150"/>
      <c r="O78" s="150"/>
      <c r="P78" s="161"/>
      <c r="Q78" s="48">
        <f t="shared" ref="Q78:Q85" si="15">SUM(F78:P78)*D78</f>
        <v>0</v>
      </c>
      <c r="S78" s="32">
        <v>156.816</v>
      </c>
      <c r="T78" t="s">
        <v>111</v>
      </c>
      <c r="U78">
        <v>1</v>
      </c>
    </row>
    <row r="79" spans="1:21" ht="16" customHeight="1" x14ac:dyDescent="0.15">
      <c r="A79" s="205"/>
      <c r="B79" s="206"/>
      <c r="C79" s="7" t="s">
        <v>9</v>
      </c>
      <c r="D79" s="26">
        <f t="shared" si="14"/>
        <v>155.51727840000004</v>
      </c>
      <c r="E79" s="144" t="s">
        <v>178</v>
      </c>
      <c r="F79" s="87"/>
      <c r="G79" s="152"/>
      <c r="H79" s="152"/>
      <c r="I79" s="152"/>
      <c r="J79" s="152"/>
      <c r="K79" s="152"/>
      <c r="L79" s="152"/>
      <c r="M79" s="152"/>
      <c r="N79" s="152"/>
      <c r="O79" s="152"/>
      <c r="P79" s="158"/>
      <c r="Q79" s="49">
        <f t="shared" si="15"/>
        <v>0</v>
      </c>
      <c r="S79" s="32">
        <v>250.83432000000005</v>
      </c>
      <c r="U79">
        <v>1</v>
      </c>
    </row>
    <row r="80" spans="1:21" ht="16" customHeight="1" x14ac:dyDescent="0.15">
      <c r="A80" s="205"/>
      <c r="B80" s="206"/>
      <c r="C80" s="7" t="s">
        <v>10</v>
      </c>
      <c r="D80" s="26">
        <f t="shared" si="14"/>
        <v>245.93738400000004</v>
      </c>
      <c r="E80" s="144" t="s">
        <v>178</v>
      </c>
      <c r="F80" s="87"/>
      <c r="G80" s="152"/>
      <c r="H80" s="152"/>
      <c r="I80" s="152"/>
      <c r="J80" s="152"/>
      <c r="K80" s="152"/>
      <c r="L80" s="152"/>
      <c r="M80" s="152"/>
      <c r="N80" s="152"/>
      <c r="O80" s="152"/>
      <c r="P80" s="158"/>
      <c r="Q80" s="49">
        <f t="shared" si="15"/>
        <v>0</v>
      </c>
      <c r="S80" s="32">
        <v>396.67320000000007</v>
      </c>
      <c r="U80">
        <v>1</v>
      </c>
    </row>
    <row r="81" spans="1:21" ht="16" customHeight="1" thickBot="1" x14ac:dyDescent="0.2">
      <c r="A81" s="205"/>
      <c r="B81" s="200"/>
      <c r="C81" s="9" t="s">
        <v>17</v>
      </c>
      <c r="D81" s="27">
        <f t="shared" si="14"/>
        <v>313.99552800000004</v>
      </c>
      <c r="E81" s="145" t="s">
        <v>178</v>
      </c>
      <c r="F81" s="88"/>
      <c r="G81" s="154"/>
      <c r="H81" s="154"/>
      <c r="I81" s="154"/>
      <c r="J81" s="154"/>
      <c r="K81" s="154"/>
      <c r="L81" s="154"/>
      <c r="M81" s="154"/>
      <c r="N81" s="154"/>
      <c r="O81" s="154"/>
      <c r="P81" s="159"/>
      <c r="Q81" s="50">
        <f t="shared" si="15"/>
        <v>0</v>
      </c>
      <c r="S81" s="32">
        <v>506.44440000000003</v>
      </c>
      <c r="U81">
        <v>1</v>
      </c>
    </row>
    <row r="82" spans="1:21" ht="16" customHeight="1" thickTop="1" x14ac:dyDescent="0.15">
      <c r="A82" s="205"/>
      <c r="B82" s="199" t="s">
        <v>11</v>
      </c>
      <c r="C82" s="11" t="s">
        <v>8</v>
      </c>
      <c r="D82" s="28">
        <f t="shared" si="14"/>
        <v>125.95176000000001</v>
      </c>
      <c r="E82" s="146" t="s">
        <v>178</v>
      </c>
      <c r="F82" s="89"/>
      <c r="G82" s="156"/>
      <c r="H82" s="156"/>
      <c r="I82" s="156"/>
      <c r="J82" s="156"/>
      <c r="K82" s="156"/>
      <c r="L82" s="156"/>
      <c r="M82" s="156"/>
      <c r="N82" s="156"/>
      <c r="O82" s="156"/>
      <c r="P82" s="157"/>
      <c r="Q82" s="53">
        <f t="shared" si="15"/>
        <v>0</v>
      </c>
      <c r="S82" s="32">
        <v>203.14800000000002</v>
      </c>
      <c r="U82">
        <v>1</v>
      </c>
    </row>
    <row r="83" spans="1:21" ht="16" customHeight="1" x14ac:dyDescent="0.15">
      <c r="A83" s="205"/>
      <c r="B83" s="206"/>
      <c r="C83" s="7" t="s">
        <v>9</v>
      </c>
      <c r="D83" s="26">
        <f t="shared" si="14"/>
        <v>202.09733280000003</v>
      </c>
      <c r="E83" s="144" t="s">
        <v>178</v>
      </c>
      <c r="F83" s="87"/>
      <c r="G83" s="152"/>
      <c r="H83" s="152"/>
      <c r="I83" s="152"/>
      <c r="J83" s="152"/>
      <c r="K83" s="152"/>
      <c r="L83" s="152"/>
      <c r="M83" s="152"/>
      <c r="N83" s="152"/>
      <c r="O83" s="152"/>
      <c r="P83" s="158"/>
      <c r="Q83" s="49">
        <f t="shared" si="15"/>
        <v>0</v>
      </c>
      <c r="S83" s="32">
        <v>325.96344000000005</v>
      </c>
      <c r="U83">
        <v>1</v>
      </c>
    </row>
    <row r="84" spans="1:21" ht="16" customHeight="1" x14ac:dyDescent="0.15">
      <c r="A84" s="205"/>
      <c r="B84" s="206"/>
      <c r="C84" s="7" t="s">
        <v>10</v>
      </c>
      <c r="D84" s="26">
        <f t="shared" si="14"/>
        <v>319.40924400000006</v>
      </c>
      <c r="E84" s="144" t="s">
        <v>178</v>
      </c>
      <c r="F84" s="87"/>
      <c r="G84" s="152"/>
      <c r="H84" s="152"/>
      <c r="I84" s="152"/>
      <c r="J84" s="152"/>
      <c r="K84" s="152"/>
      <c r="L84" s="152"/>
      <c r="M84" s="152"/>
      <c r="N84" s="152"/>
      <c r="O84" s="152"/>
      <c r="P84" s="158"/>
      <c r="Q84" s="49">
        <f t="shared" si="15"/>
        <v>0</v>
      </c>
      <c r="S84" s="32">
        <v>515.17620000000011</v>
      </c>
      <c r="U84">
        <v>1</v>
      </c>
    </row>
    <row r="85" spans="1:21" ht="16" customHeight="1" thickBot="1" x14ac:dyDescent="0.2">
      <c r="A85" s="205"/>
      <c r="B85" s="200"/>
      <c r="C85" s="9" t="s">
        <v>17</v>
      </c>
      <c r="D85" s="27">
        <f t="shared" si="14"/>
        <v>407.57547599999998</v>
      </c>
      <c r="E85" s="145" t="s">
        <v>178</v>
      </c>
      <c r="F85" s="88"/>
      <c r="G85" s="154"/>
      <c r="H85" s="154"/>
      <c r="I85" s="154"/>
      <c r="J85" s="154"/>
      <c r="K85" s="154"/>
      <c r="L85" s="154"/>
      <c r="M85" s="154"/>
      <c r="N85" s="154"/>
      <c r="O85" s="154"/>
      <c r="P85" s="159"/>
      <c r="Q85" s="50">
        <f t="shared" si="15"/>
        <v>0</v>
      </c>
      <c r="S85" s="32">
        <v>657.37979999999993</v>
      </c>
      <c r="U85">
        <v>1</v>
      </c>
    </row>
    <row r="86" spans="1:21" ht="15" thickTop="1" thickBot="1" x14ac:dyDescent="0.2">
      <c r="A86" s="35"/>
      <c r="D86" s="24" t="str">
        <f t="shared" si="14"/>
        <v/>
      </c>
      <c r="E86" s="43"/>
      <c r="S86" s="3"/>
    </row>
    <row r="87" spans="1:21" ht="63" customHeight="1" thickTop="1" thickBot="1" x14ac:dyDescent="0.2">
      <c r="A87" s="205" t="e" vm="8">
        <v>#VALUE!</v>
      </c>
      <c r="B87" s="202" t="s">
        <v>146</v>
      </c>
      <c r="C87" s="203"/>
      <c r="D87" s="204"/>
      <c r="E87" s="112"/>
      <c r="F87" s="197" t="s">
        <v>20</v>
      </c>
      <c r="G87" s="198"/>
      <c r="H87" s="198"/>
      <c r="I87" s="198"/>
      <c r="J87" s="198"/>
      <c r="K87" s="198"/>
      <c r="L87" s="198"/>
      <c r="M87" s="198"/>
      <c r="N87" s="198"/>
      <c r="O87" s="198"/>
      <c r="P87" s="198"/>
      <c r="Q87" s="60"/>
    </row>
    <row r="88" spans="1:21" ht="15" customHeight="1" thickTop="1" x14ac:dyDescent="0.15">
      <c r="A88" s="205"/>
      <c r="B88" s="201" t="s">
        <v>6</v>
      </c>
      <c r="C88" s="6" t="s">
        <v>8</v>
      </c>
      <c r="D88" s="25">
        <f t="shared" ref="D88:D96" si="16">IF(S88&gt;0,S88*$S$4,"")</f>
        <v>97.225920000000002</v>
      </c>
      <c r="E88" s="143" t="s">
        <v>178</v>
      </c>
      <c r="F88" s="70"/>
      <c r="G88" s="150"/>
      <c r="H88" s="150"/>
      <c r="I88" s="150"/>
      <c r="J88" s="150"/>
      <c r="K88" s="150"/>
      <c r="L88" s="150"/>
      <c r="M88" s="150"/>
      <c r="N88" s="150"/>
      <c r="O88" s="150"/>
      <c r="P88" s="161"/>
      <c r="Q88" s="48">
        <f t="shared" ref="Q88:Q95" si="17">SUM(F88:P88)*D88</f>
        <v>0</v>
      </c>
      <c r="S88" s="32">
        <v>156.816</v>
      </c>
      <c r="T88" t="s">
        <v>112</v>
      </c>
      <c r="U88">
        <v>1</v>
      </c>
    </row>
    <row r="89" spans="1:21" ht="15" customHeight="1" x14ac:dyDescent="0.15">
      <c r="A89" s="205"/>
      <c r="B89" s="206"/>
      <c r="C89" s="8" t="s">
        <v>9</v>
      </c>
      <c r="D89" s="26">
        <f t="shared" si="16"/>
        <v>155.51727840000004</v>
      </c>
      <c r="E89" s="144" t="s">
        <v>178</v>
      </c>
      <c r="F89" s="87"/>
      <c r="G89" s="152"/>
      <c r="H89" s="152"/>
      <c r="I89" s="152"/>
      <c r="J89" s="152"/>
      <c r="K89" s="152"/>
      <c r="L89" s="152"/>
      <c r="M89" s="152"/>
      <c r="N89" s="152"/>
      <c r="O89" s="152"/>
      <c r="P89" s="158"/>
      <c r="Q89" s="49">
        <f t="shared" si="17"/>
        <v>0</v>
      </c>
      <c r="S89" s="32">
        <v>250.83432000000005</v>
      </c>
      <c r="U89">
        <v>1</v>
      </c>
    </row>
    <row r="90" spans="1:21" ht="15" customHeight="1" x14ac:dyDescent="0.15">
      <c r="A90" s="205"/>
      <c r="B90" s="206"/>
      <c r="C90" s="8" t="s">
        <v>10</v>
      </c>
      <c r="D90" s="26">
        <f t="shared" si="16"/>
        <v>245.93738400000004</v>
      </c>
      <c r="E90" s="144" t="s">
        <v>178</v>
      </c>
      <c r="F90" s="87"/>
      <c r="G90" s="152"/>
      <c r="H90" s="152"/>
      <c r="I90" s="152"/>
      <c r="J90" s="152"/>
      <c r="K90" s="152"/>
      <c r="L90" s="152"/>
      <c r="M90" s="152"/>
      <c r="N90" s="152"/>
      <c r="O90" s="152"/>
      <c r="P90" s="158"/>
      <c r="Q90" s="49">
        <f t="shared" si="17"/>
        <v>0</v>
      </c>
      <c r="S90" s="32">
        <v>396.67320000000007</v>
      </c>
      <c r="U90">
        <v>1</v>
      </c>
    </row>
    <row r="91" spans="1:21" ht="15" customHeight="1" thickBot="1" x14ac:dyDescent="0.2">
      <c r="A91" s="205"/>
      <c r="B91" s="200"/>
      <c r="C91" s="10" t="s">
        <v>17</v>
      </c>
      <c r="D91" s="27">
        <f t="shared" si="16"/>
        <v>313.99552800000004</v>
      </c>
      <c r="E91" s="145" t="s">
        <v>178</v>
      </c>
      <c r="F91" s="88"/>
      <c r="G91" s="154"/>
      <c r="H91" s="154"/>
      <c r="I91" s="154"/>
      <c r="J91" s="154"/>
      <c r="K91" s="154"/>
      <c r="L91" s="154"/>
      <c r="M91" s="154"/>
      <c r="N91" s="154"/>
      <c r="O91" s="154"/>
      <c r="P91" s="159"/>
      <c r="Q91" s="50">
        <f t="shared" si="17"/>
        <v>0</v>
      </c>
      <c r="S91" s="32">
        <v>506.44440000000003</v>
      </c>
      <c r="U91">
        <v>1</v>
      </c>
    </row>
    <row r="92" spans="1:21" ht="15" customHeight="1" thickTop="1" x14ac:dyDescent="0.15">
      <c r="A92" s="205"/>
      <c r="B92" s="199" t="s">
        <v>11</v>
      </c>
      <c r="C92" s="12" t="s">
        <v>8</v>
      </c>
      <c r="D92" s="28">
        <f t="shared" si="16"/>
        <v>125.95176000000001</v>
      </c>
      <c r="E92" s="146" t="s">
        <v>178</v>
      </c>
      <c r="F92" s="89"/>
      <c r="G92" s="156"/>
      <c r="H92" s="156"/>
      <c r="I92" s="156"/>
      <c r="J92" s="156"/>
      <c r="K92" s="156"/>
      <c r="L92" s="156"/>
      <c r="M92" s="156"/>
      <c r="N92" s="156"/>
      <c r="O92" s="156"/>
      <c r="P92" s="157"/>
      <c r="Q92" s="53">
        <f t="shared" si="17"/>
        <v>0</v>
      </c>
      <c r="S92" s="32">
        <v>203.14800000000002</v>
      </c>
      <c r="U92">
        <v>1</v>
      </c>
    </row>
    <row r="93" spans="1:21" ht="15" customHeight="1" x14ac:dyDescent="0.15">
      <c r="A93" s="205"/>
      <c r="B93" s="206"/>
      <c r="C93" s="8" t="s">
        <v>9</v>
      </c>
      <c r="D93" s="26">
        <f t="shared" si="16"/>
        <v>202.09733280000003</v>
      </c>
      <c r="E93" s="144" t="s">
        <v>178</v>
      </c>
      <c r="F93" s="87"/>
      <c r="G93" s="152"/>
      <c r="H93" s="152"/>
      <c r="I93" s="152"/>
      <c r="J93" s="152"/>
      <c r="K93" s="152"/>
      <c r="L93" s="152"/>
      <c r="M93" s="152"/>
      <c r="N93" s="152"/>
      <c r="O93" s="152"/>
      <c r="P93" s="158"/>
      <c r="Q93" s="49">
        <f t="shared" si="17"/>
        <v>0</v>
      </c>
      <c r="S93" s="32">
        <v>325.96344000000005</v>
      </c>
      <c r="U93">
        <v>1</v>
      </c>
    </row>
    <row r="94" spans="1:21" ht="15" customHeight="1" x14ac:dyDescent="0.15">
      <c r="A94" s="205"/>
      <c r="B94" s="206"/>
      <c r="C94" s="8" t="s">
        <v>10</v>
      </c>
      <c r="D94" s="26">
        <f t="shared" si="16"/>
        <v>319.40924400000006</v>
      </c>
      <c r="E94" s="144" t="s">
        <v>178</v>
      </c>
      <c r="F94" s="87"/>
      <c r="G94" s="152"/>
      <c r="H94" s="152"/>
      <c r="I94" s="152"/>
      <c r="J94" s="152"/>
      <c r="K94" s="152"/>
      <c r="L94" s="152"/>
      <c r="M94" s="152"/>
      <c r="N94" s="152"/>
      <c r="O94" s="152"/>
      <c r="P94" s="158"/>
      <c r="Q94" s="49">
        <f t="shared" si="17"/>
        <v>0</v>
      </c>
      <c r="S94" s="32">
        <v>515.17620000000011</v>
      </c>
      <c r="U94">
        <v>1</v>
      </c>
    </row>
    <row r="95" spans="1:21" ht="15" customHeight="1" thickBot="1" x14ac:dyDescent="0.2">
      <c r="A95" s="205"/>
      <c r="B95" s="200"/>
      <c r="C95" s="10" t="s">
        <v>17</v>
      </c>
      <c r="D95" s="27">
        <f t="shared" si="16"/>
        <v>407.57547599999998</v>
      </c>
      <c r="E95" s="145" t="s">
        <v>178</v>
      </c>
      <c r="F95" s="88"/>
      <c r="G95" s="154"/>
      <c r="H95" s="154"/>
      <c r="I95" s="154"/>
      <c r="J95" s="154"/>
      <c r="K95" s="154"/>
      <c r="L95" s="154"/>
      <c r="M95" s="154"/>
      <c r="N95" s="154"/>
      <c r="O95" s="154"/>
      <c r="P95" s="159"/>
      <c r="Q95" s="50">
        <f t="shared" si="17"/>
        <v>0</v>
      </c>
      <c r="S95" s="32">
        <v>657.37979999999993</v>
      </c>
      <c r="U95">
        <v>1</v>
      </c>
    </row>
    <row r="96" spans="1:21" ht="15" thickTop="1" thickBot="1" x14ac:dyDescent="0.2">
      <c r="A96" s="35"/>
      <c r="D96" s="24" t="str">
        <f t="shared" si="16"/>
        <v/>
      </c>
      <c r="E96" s="43"/>
      <c r="S96" s="3"/>
    </row>
    <row r="97" spans="1:21" ht="79" customHeight="1" thickTop="1" thickBot="1" x14ac:dyDescent="0.2">
      <c r="A97" s="205" t="e" vm="9">
        <v>#VALUE!</v>
      </c>
      <c r="B97" s="202" t="s">
        <v>147</v>
      </c>
      <c r="C97" s="203"/>
      <c r="D97" s="204"/>
      <c r="E97" s="112"/>
      <c r="F97" s="197" t="s">
        <v>21</v>
      </c>
      <c r="G97" s="198"/>
      <c r="H97" s="198"/>
      <c r="I97" s="198"/>
      <c r="J97" s="198"/>
      <c r="K97" s="198"/>
      <c r="L97" s="198"/>
      <c r="M97" s="198"/>
      <c r="N97" s="198"/>
      <c r="O97" s="198"/>
      <c r="P97" s="198"/>
      <c r="Q97" s="60"/>
    </row>
    <row r="98" spans="1:21" ht="15" customHeight="1" thickTop="1" x14ac:dyDescent="0.15">
      <c r="A98" s="205"/>
      <c r="B98" s="236" t="s">
        <v>15</v>
      </c>
      <c r="C98" s="6" t="s">
        <v>7</v>
      </c>
      <c r="D98" s="243">
        <f t="shared" ref="D98:D116" si="18">IF(S98&gt;0,S98*$S$4,"")</f>
        <v>57.147549779374209</v>
      </c>
      <c r="E98" s="245" t="s">
        <v>179</v>
      </c>
      <c r="F98" s="260"/>
      <c r="G98" s="258"/>
      <c r="H98" s="258"/>
      <c r="I98" s="258"/>
      <c r="J98" s="258"/>
      <c r="K98" s="258"/>
      <c r="L98" s="258"/>
      <c r="M98" s="258"/>
      <c r="N98" s="258"/>
      <c r="O98" s="258"/>
      <c r="P98" s="259"/>
      <c r="Q98" s="48">
        <f t="shared" ref="Q98:Q104" si="19">SUM(F98:P98)*D98</f>
        <v>0</v>
      </c>
      <c r="S98" s="32">
        <v>92.173467386087438</v>
      </c>
      <c r="U98">
        <v>1</v>
      </c>
    </row>
    <row r="99" spans="1:21" ht="15" customHeight="1" x14ac:dyDescent="0.15">
      <c r="A99" s="205"/>
      <c r="B99" s="237"/>
      <c r="C99" s="8" t="s">
        <v>8</v>
      </c>
      <c r="D99" s="244">
        <f t="shared" si="18"/>
        <v>129.26627999999999</v>
      </c>
      <c r="E99" s="246" t="s">
        <v>178</v>
      </c>
      <c r="F99" s="87"/>
      <c r="G99" s="152"/>
      <c r="H99" s="152"/>
      <c r="I99" s="152"/>
      <c r="J99" s="152"/>
      <c r="K99" s="152"/>
      <c r="L99" s="152"/>
      <c r="M99" s="152"/>
      <c r="N99" s="152"/>
      <c r="O99" s="152"/>
      <c r="P99" s="153"/>
      <c r="Q99" s="53">
        <f t="shared" si="19"/>
        <v>0</v>
      </c>
      <c r="S99" s="32">
        <v>208.494</v>
      </c>
      <c r="T99" t="s">
        <v>113</v>
      </c>
      <c r="U99">
        <v>1</v>
      </c>
    </row>
    <row r="100" spans="1:21" ht="15" customHeight="1" x14ac:dyDescent="0.15">
      <c r="A100" s="205"/>
      <c r="B100" s="237"/>
      <c r="C100" s="8" t="s">
        <v>9</v>
      </c>
      <c r="D100" s="22">
        <f t="shared" si="18"/>
        <v>219.75267599999998</v>
      </c>
      <c r="E100" s="246" t="s">
        <v>178</v>
      </c>
      <c r="F100" s="87"/>
      <c r="G100" s="152"/>
      <c r="H100" s="152"/>
      <c r="I100" s="152"/>
      <c r="J100" s="152"/>
      <c r="K100" s="152"/>
      <c r="L100" s="152"/>
      <c r="M100" s="152"/>
      <c r="N100" s="152"/>
      <c r="O100" s="152"/>
      <c r="P100" s="158"/>
      <c r="Q100" s="49">
        <f t="shared" si="19"/>
        <v>0</v>
      </c>
      <c r="S100" s="32">
        <v>354.43979999999999</v>
      </c>
      <c r="U100">
        <v>1</v>
      </c>
    </row>
    <row r="101" spans="1:21" ht="15" customHeight="1" thickBot="1" x14ac:dyDescent="0.2">
      <c r="A101" s="205"/>
      <c r="B101" s="238"/>
      <c r="C101" s="10" t="s">
        <v>10</v>
      </c>
      <c r="D101" s="23">
        <f t="shared" si="18"/>
        <v>303.84204840000001</v>
      </c>
      <c r="E101" s="247" t="s">
        <v>178</v>
      </c>
      <c r="F101" s="88"/>
      <c r="G101" s="154"/>
      <c r="H101" s="154"/>
      <c r="I101" s="154"/>
      <c r="J101" s="154"/>
      <c r="K101" s="154"/>
      <c r="L101" s="154"/>
      <c r="M101" s="154"/>
      <c r="N101" s="154"/>
      <c r="O101" s="154"/>
      <c r="P101" s="159"/>
      <c r="Q101" s="50">
        <f t="shared" si="19"/>
        <v>0</v>
      </c>
      <c r="S101" s="32">
        <v>490.06782000000004</v>
      </c>
      <c r="U101">
        <v>1</v>
      </c>
    </row>
    <row r="102" spans="1:21" ht="15" customHeight="1" thickTop="1" x14ac:dyDescent="0.15">
      <c r="A102" s="205"/>
      <c r="B102" s="199" t="s">
        <v>22</v>
      </c>
      <c r="C102" s="12" t="s">
        <v>8</v>
      </c>
      <c r="D102" s="28">
        <f t="shared" si="18"/>
        <v>167.93568000000002</v>
      </c>
      <c r="E102" s="146" t="s">
        <v>178</v>
      </c>
      <c r="F102" s="89"/>
      <c r="G102" s="156"/>
      <c r="H102" s="156"/>
      <c r="I102" s="156"/>
      <c r="J102" s="156"/>
      <c r="K102" s="156"/>
      <c r="L102" s="156"/>
      <c r="M102" s="156"/>
      <c r="N102" s="156"/>
      <c r="O102" s="156"/>
      <c r="P102" s="157"/>
      <c r="Q102" s="53">
        <f t="shared" si="19"/>
        <v>0</v>
      </c>
      <c r="S102" s="32">
        <v>270.86400000000003</v>
      </c>
      <c r="U102">
        <v>1</v>
      </c>
    </row>
    <row r="103" spans="1:21" ht="15" customHeight="1" x14ac:dyDescent="0.15">
      <c r="A103" s="205"/>
      <c r="B103" s="206"/>
      <c r="C103" s="8" t="s">
        <v>9</v>
      </c>
      <c r="D103" s="26">
        <f t="shared" si="18"/>
        <v>285.67847879999999</v>
      </c>
      <c r="E103" s="144" t="s">
        <v>178</v>
      </c>
      <c r="F103" s="87"/>
      <c r="G103" s="152"/>
      <c r="H103" s="152"/>
      <c r="I103" s="152"/>
      <c r="J103" s="152"/>
      <c r="K103" s="152"/>
      <c r="L103" s="152"/>
      <c r="M103" s="152"/>
      <c r="N103" s="152"/>
      <c r="O103" s="152"/>
      <c r="P103" s="158"/>
      <c r="Q103" s="49">
        <f t="shared" si="19"/>
        <v>0</v>
      </c>
      <c r="S103" s="32">
        <v>460.77174000000002</v>
      </c>
      <c r="U103">
        <v>1</v>
      </c>
    </row>
    <row r="104" spans="1:21" ht="15" customHeight="1" thickBot="1" x14ac:dyDescent="0.2">
      <c r="A104" s="205"/>
      <c r="B104" s="200"/>
      <c r="C104" s="10" t="s">
        <v>10</v>
      </c>
      <c r="D104" s="27">
        <f t="shared" si="18"/>
        <v>394.99325800000003</v>
      </c>
      <c r="E104" s="145" t="s">
        <v>178</v>
      </c>
      <c r="F104" s="88"/>
      <c r="G104" s="154"/>
      <c r="H104" s="154"/>
      <c r="I104" s="154"/>
      <c r="J104" s="154"/>
      <c r="K104" s="154"/>
      <c r="L104" s="154"/>
      <c r="M104" s="154"/>
      <c r="N104" s="154"/>
      <c r="O104" s="154"/>
      <c r="P104" s="159"/>
      <c r="Q104" s="50">
        <f t="shared" si="19"/>
        <v>0</v>
      </c>
      <c r="S104" s="32">
        <v>637.08590000000004</v>
      </c>
      <c r="U104">
        <v>1</v>
      </c>
    </row>
    <row r="105" spans="1:21" ht="15" thickTop="1" thickBot="1" x14ac:dyDescent="0.2">
      <c r="A105" s="194"/>
      <c r="B105" s="239"/>
      <c r="C105" s="248"/>
      <c r="D105" s="241"/>
      <c r="E105" s="242"/>
      <c r="F105" s="235"/>
      <c r="G105" s="235"/>
      <c r="H105" s="235"/>
      <c r="I105" s="235"/>
      <c r="J105" s="235"/>
      <c r="K105" s="235"/>
      <c r="L105" s="235"/>
      <c r="M105" s="235"/>
      <c r="N105" s="235"/>
      <c r="O105" s="235"/>
      <c r="P105" s="235"/>
      <c r="Q105" s="224"/>
      <c r="S105" s="32"/>
    </row>
    <row r="106" spans="1:21" ht="79" customHeight="1" thickTop="1" thickBot="1" x14ac:dyDescent="0.2">
      <c r="A106" s="205" t="e" vm="10">
        <v>#VALUE!</v>
      </c>
      <c r="B106" s="202" t="s">
        <v>200</v>
      </c>
      <c r="C106" s="203"/>
      <c r="D106" s="204"/>
      <c r="E106" s="112"/>
      <c r="F106" s="197" t="s">
        <v>199</v>
      </c>
      <c r="G106" s="198"/>
      <c r="H106" s="198"/>
      <c r="I106" s="198"/>
      <c r="J106" s="198"/>
      <c r="K106" s="198"/>
      <c r="L106" s="198"/>
      <c r="M106" s="198"/>
      <c r="N106" s="198"/>
      <c r="O106" s="198"/>
      <c r="P106" s="198"/>
      <c r="Q106" s="60"/>
    </row>
    <row r="107" spans="1:21" ht="15" customHeight="1" thickTop="1" x14ac:dyDescent="0.15">
      <c r="A107" s="205"/>
      <c r="B107" s="236" t="s">
        <v>15</v>
      </c>
      <c r="C107" s="12" t="s">
        <v>197</v>
      </c>
      <c r="D107" s="249">
        <f t="shared" ref="D107:D114" si="20">IF(S107&gt;0,S107*$S$4,"")</f>
        <v>27.4846</v>
      </c>
      <c r="E107" s="245" t="s">
        <v>179</v>
      </c>
      <c r="F107" s="260"/>
      <c r="G107" s="258"/>
      <c r="H107" s="258"/>
      <c r="I107" s="258"/>
      <c r="J107" s="258"/>
      <c r="K107" s="258"/>
      <c r="L107" s="258"/>
      <c r="M107" s="258"/>
      <c r="N107" s="258"/>
      <c r="O107" s="258"/>
      <c r="P107" s="261"/>
      <c r="Q107" s="53">
        <f t="shared" ref="Q107:Q114" si="21">SUM(F107:P107)*D107</f>
        <v>0</v>
      </c>
      <c r="S107" s="32">
        <v>44.33</v>
      </c>
      <c r="U107">
        <v>1</v>
      </c>
    </row>
    <row r="108" spans="1:21" ht="15" customHeight="1" x14ac:dyDescent="0.15">
      <c r="A108" s="205"/>
      <c r="B108" s="237"/>
      <c r="C108" s="12" t="s">
        <v>7</v>
      </c>
      <c r="D108" s="249">
        <f t="shared" si="20"/>
        <v>57.147549779374209</v>
      </c>
      <c r="E108" s="250" t="s">
        <v>179</v>
      </c>
      <c r="F108" s="262"/>
      <c r="G108" s="263"/>
      <c r="H108" s="263"/>
      <c r="I108" s="263"/>
      <c r="J108" s="263"/>
      <c r="K108" s="263"/>
      <c r="L108" s="263"/>
      <c r="M108" s="263"/>
      <c r="N108" s="263"/>
      <c r="O108" s="263"/>
      <c r="P108" s="264"/>
      <c r="Q108" s="53">
        <f t="shared" si="21"/>
        <v>0</v>
      </c>
      <c r="S108" s="32">
        <v>92.173467386087438</v>
      </c>
      <c r="U108">
        <v>1</v>
      </c>
    </row>
    <row r="109" spans="1:21" ht="15" customHeight="1" x14ac:dyDescent="0.15">
      <c r="A109" s="205"/>
      <c r="B109" s="237"/>
      <c r="C109" s="8" t="s">
        <v>8</v>
      </c>
      <c r="D109" s="244">
        <f t="shared" si="20"/>
        <v>129.26627999999999</v>
      </c>
      <c r="E109" s="246" t="s">
        <v>178</v>
      </c>
      <c r="F109" s="87"/>
      <c r="G109" s="152"/>
      <c r="H109" s="152"/>
      <c r="I109" s="152"/>
      <c r="J109" s="152"/>
      <c r="K109" s="152"/>
      <c r="L109" s="152"/>
      <c r="M109" s="152"/>
      <c r="N109" s="152"/>
      <c r="O109" s="152"/>
      <c r="P109" s="153"/>
      <c r="Q109" s="53">
        <f t="shared" si="21"/>
        <v>0</v>
      </c>
      <c r="S109" s="32">
        <v>208.494</v>
      </c>
      <c r="T109" s="256" t="s">
        <v>201</v>
      </c>
      <c r="U109">
        <v>1</v>
      </c>
    </row>
    <row r="110" spans="1:21" ht="15" customHeight="1" x14ac:dyDescent="0.15">
      <c r="A110" s="205"/>
      <c r="B110" s="237"/>
      <c r="C110" s="8" t="s">
        <v>9</v>
      </c>
      <c r="D110" s="22">
        <f t="shared" si="20"/>
        <v>219.75267599999998</v>
      </c>
      <c r="E110" s="246" t="s">
        <v>178</v>
      </c>
      <c r="F110" s="87"/>
      <c r="G110" s="152"/>
      <c r="H110" s="152"/>
      <c r="I110" s="152"/>
      <c r="J110" s="152"/>
      <c r="K110" s="152"/>
      <c r="L110" s="152"/>
      <c r="M110" s="152"/>
      <c r="N110" s="152"/>
      <c r="O110" s="152"/>
      <c r="P110" s="158"/>
      <c r="Q110" s="49">
        <f t="shared" si="21"/>
        <v>0</v>
      </c>
      <c r="S110" s="32">
        <v>354.43979999999999</v>
      </c>
      <c r="U110">
        <v>1</v>
      </c>
    </row>
    <row r="111" spans="1:21" ht="15" customHeight="1" thickBot="1" x14ac:dyDescent="0.2">
      <c r="A111" s="205"/>
      <c r="B111" s="238"/>
      <c r="C111" s="10" t="s">
        <v>10</v>
      </c>
      <c r="D111" s="23">
        <f t="shared" si="20"/>
        <v>303.84204840000001</v>
      </c>
      <c r="E111" s="247" t="s">
        <v>178</v>
      </c>
      <c r="F111" s="88"/>
      <c r="G111" s="154"/>
      <c r="H111" s="154"/>
      <c r="I111" s="154"/>
      <c r="J111" s="154"/>
      <c r="K111" s="154"/>
      <c r="L111" s="154"/>
      <c r="M111" s="154"/>
      <c r="N111" s="154"/>
      <c r="O111" s="154"/>
      <c r="P111" s="159"/>
      <c r="Q111" s="50">
        <f t="shared" si="21"/>
        <v>0</v>
      </c>
      <c r="S111" s="32">
        <v>490.06782000000004</v>
      </c>
      <c r="U111">
        <v>1</v>
      </c>
    </row>
    <row r="112" spans="1:21" ht="15" customHeight="1" thickTop="1" x14ac:dyDescent="0.15">
      <c r="A112" s="205"/>
      <c r="B112" s="199" t="s">
        <v>22</v>
      </c>
      <c r="C112" s="12" t="s">
        <v>8</v>
      </c>
      <c r="D112" s="28">
        <f t="shared" si="20"/>
        <v>167.93568000000002</v>
      </c>
      <c r="E112" s="146" t="s">
        <v>178</v>
      </c>
      <c r="F112" s="89"/>
      <c r="G112" s="156"/>
      <c r="H112" s="156"/>
      <c r="I112" s="156"/>
      <c r="J112" s="156"/>
      <c r="K112" s="156"/>
      <c r="L112" s="156"/>
      <c r="M112" s="156"/>
      <c r="N112" s="156"/>
      <c r="O112" s="156"/>
      <c r="P112" s="157"/>
      <c r="Q112" s="53">
        <f t="shared" si="21"/>
        <v>0</v>
      </c>
      <c r="S112" s="32">
        <v>270.86400000000003</v>
      </c>
      <c r="U112">
        <v>1</v>
      </c>
    </row>
    <row r="113" spans="1:22" ht="15" customHeight="1" x14ac:dyDescent="0.15">
      <c r="A113" s="205"/>
      <c r="B113" s="206"/>
      <c r="C113" s="8" t="s">
        <v>9</v>
      </c>
      <c r="D113" s="26">
        <f t="shared" si="20"/>
        <v>285.67847879999999</v>
      </c>
      <c r="E113" s="144" t="s">
        <v>178</v>
      </c>
      <c r="F113" s="87"/>
      <c r="G113" s="152"/>
      <c r="H113" s="152"/>
      <c r="I113" s="152"/>
      <c r="J113" s="152"/>
      <c r="K113" s="152"/>
      <c r="L113" s="152"/>
      <c r="M113" s="152"/>
      <c r="N113" s="152"/>
      <c r="O113" s="152"/>
      <c r="P113" s="158"/>
      <c r="Q113" s="49">
        <f t="shared" si="21"/>
        <v>0</v>
      </c>
      <c r="S113" s="32">
        <v>460.77174000000002</v>
      </c>
      <c r="U113">
        <v>1</v>
      </c>
    </row>
    <row r="114" spans="1:22" ht="15" customHeight="1" thickBot="1" x14ac:dyDescent="0.2">
      <c r="A114" s="205"/>
      <c r="B114" s="200"/>
      <c r="C114" s="10" t="s">
        <v>10</v>
      </c>
      <c r="D114" s="27">
        <f t="shared" si="20"/>
        <v>394.99325800000003</v>
      </c>
      <c r="E114" s="145" t="s">
        <v>178</v>
      </c>
      <c r="F114" s="88"/>
      <c r="G114" s="154"/>
      <c r="H114" s="154"/>
      <c r="I114" s="154"/>
      <c r="J114" s="154"/>
      <c r="K114" s="154"/>
      <c r="L114" s="154"/>
      <c r="M114" s="154"/>
      <c r="N114" s="154"/>
      <c r="O114" s="154"/>
      <c r="P114" s="159"/>
      <c r="Q114" s="50">
        <f t="shared" si="21"/>
        <v>0</v>
      </c>
      <c r="S114" s="32">
        <v>637.08590000000004</v>
      </c>
      <c r="U114">
        <v>1</v>
      </c>
    </row>
    <row r="115" spans="1:22" ht="14" thickTop="1" x14ac:dyDescent="0.15">
      <c r="A115" s="194"/>
      <c r="B115" s="239"/>
      <c r="C115" s="248"/>
      <c r="D115" s="241"/>
      <c r="E115" s="242"/>
      <c r="F115" s="235"/>
      <c r="G115" s="235"/>
      <c r="H115" s="235"/>
      <c r="I115" s="235"/>
      <c r="J115" s="235"/>
      <c r="K115" s="235"/>
      <c r="L115" s="235"/>
      <c r="M115" s="235"/>
      <c r="N115" s="235"/>
      <c r="O115" s="235"/>
      <c r="P115" s="235"/>
      <c r="Q115" s="224"/>
      <c r="S115" s="32"/>
    </row>
    <row r="116" spans="1:22" ht="14" thickBot="1" x14ac:dyDescent="0.2">
      <c r="A116" s="35"/>
      <c r="D116" s="24" t="str">
        <f t="shared" si="18"/>
        <v/>
      </c>
      <c r="E116" s="43"/>
      <c r="S116" s="32"/>
    </row>
    <row r="117" spans="1:22" ht="70" customHeight="1" thickTop="1" thickBot="1" x14ac:dyDescent="0.2">
      <c r="A117" s="205" t="e" vm="11">
        <v>#VALUE!</v>
      </c>
      <c r="B117" s="202" t="s">
        <v>148</v>
      </c>
      <c r="C117" s="203"/>
      <c r="D117" s="204"/>
      <c r="E117" s="112"/>
      <c r="F117" s="197" t="s">
        <v>23</v>
      </c>
      <c r="G117" s="198"/>
      <c r="H117" s="198"/>
      <c r="I117" s="198"/>
      <c r="J117" s="198"/>
      <c r="K117" s="198"/>
      <c r="L117" s="198"/>
      <c r="M117" s="198"/>
      <c r="N117" s="198"/>
      <c r="O117" s="198"/>
      <c r="P117" s="198"/>
      <c r="Q117" s="60"/>
    </row>
    <row r="118" spans="1:22" ht="15" customHeight="1" thickTop="1" x14ac:dyDescent="0.15">
      <c r="A118" s="205"/>
      <c r="B118" s="201" t="s">
        <v>6</v>
      </c>
      <c r="C118" s="5" t="s">
        <v>24</v>
      </c>
      <c r="D118" s="25">
        <f t="shared" ref="D118:D126" si="22">IF(S118&gt;0,S118*$S$4,"")</f>
        <v>127.42488000000002</v>
      </c>
      <c r="E118" s="127" t="s">
        <v>179</v>
      </c>
      <c r="F118" s="70"/>
      <c r="G118" s="150"/>
      <c r="H118" s="150"/>
      <c r="I118" s="150"/>
      <c r="J118" s="150"/>
      <c r="K118" s="150"/>
      <c r="L118" s="150"/>
      <c r="M118" s="150"/>
      <c r="N118" s="150"/>
      <c r="O118" s="150"/>
      <c r="P118" s="161"/>
      <c r="Q118" s="48">
        <f t="shared" ref="Q118:Q125" si="23">SUM(F118:P118)*D118</f>
        <v>0</v>
      </c>
      <c r="S118" s="32">
        <v>205.52400000000003</v>
      </c>
      <c r="T118" t="s">
        <v>114</v>
      </c>
      <c r="U118">
        <v>1</v>
      </c>
    </row>
    <row r="119" spans="1:22" ht="15" customHeight="1" x14ac:dyDescent="0.15">
      <c r="A119" s="205"/>
      <c r="B119" s="206"/>
      <c r="C119" s="7" t="s">
        <v>25</v>
      </c>
      <c r="D119" s="26">
        <f t="shared" si="22"/>
        <v>119.32272</v>
      </c>
      <c r="E119" s="128" t="s">
        <v>179</v>
      </c>
      <c r="F119" s="87"/>
      <c r="G119" s="152"/>
      <c r="H119" s="152"/>
      <c r="I119" s="152"/>
      <c r="J119" s="152"/>
      <c r="K119" s="152"/>
      <c r="L119" s="152"/>
      <c r="M119" s="152"/>
      <c r="N119" s="152"/>
      <c r="O119" s="152"/>
      <c r="P119" s="158"/>
      <c r="Q119" s="49">
        <f t="shared" si="23"/>
        <v>0</v>
      </c>
      <c r="S119" s="32">
        <v>192.45600000000002</v>
      </c>
      <c r="U119">
        <v>1</v>
      </c>
    </row>
    <row r="120" spans="1:22" ht="15" customHeight="1" x14ac:dyDescent="0.15">
      <c r="A120" s="205"/>
      <c r="B120" s="206"/>
      <c r="C120" s="7" t="s">
        <v>26</v>
      </c>
      <c r="D120" s="26">
        <f t="shared" si="22"/>
        <v>107.53776000000001</v>
      </c>
      <c r="E120" s="128" t="s">
        <v>179</v>
      </c>
      <c r="F120" s="87"/>
      <c r="G120" s="152"/>
      <c r="H120" s="152"/>
      <c r="I120" s="152"/>
      <c r="J120" s="152"/>
      <c r="K120" s="152"/>
      <c r="L120" s="152"/>
      <c r="M120" s="152"/>
      <c r="N120" s="152"/>
      <c r="O120" s="152"/>
      <c r="P120" s="158"/>
      <c r="Q120" s="49">
        <f t="shared" si="23"/>
        <v>0</v>
      </c>
      <c r="S120" s="32">
        <v>173.44800000000001</v>
      </c>
      <c r="U120">
        <v>1</v>
      </c>
    </row>
    <row r="121" spans="1:22" ht="15" customHeight="1" thickBot="1" x14ac:dyDescent="0.2">
      <c r="A121" s="205"/>
      <c r="B121" s="200"/>
      <c r="C121" s="9" t="s">
        <v>27</v>
      </c>
      <c r="D121" s="27">
        <f t="shared" si="22"/>
        <v>352.07568000000003</v>
      </c>
      <c r="E121" s="129" t="s">
        <v>179</v>
      </c>
      <c r="F121" s="88"/>
      <c r="G121" s="154"/>
      <c r="H121" s="154"/>
      <c r="I121" s="154"/>
      <c r="J121" s="154"/>
      <c r="K121" s="154"/>
      <c r="L121" s="154"/>
      <c r="M121" s="154"/>
      <c r="N121" s="154"/>
      <c r="O121" s="154"/>
      <c r="P121" s="159"/>
      <c r="Q121" s="50">
        <f t="shared" si="23"/>
        <v>0</v>
      </c>
      <c r="S121" s="32">
        <v>567.86400000000003</v>
      </c>
      <c r="U121">
        <v>3</v>
      </c>
    </row>
    <row r="122" spans="1:22" ht="15" customHeight="1" thickTop="1" x14ac:dyDescent="0.15">
      <c r="A122" s="205"/>
      <c r="B122" s="199" t="s">
        <v>11</v>
      </c>
      <c r="C122" s="11" t="s">
        <v>24</v>
      </c>
      <c r="D122" s="28">
        <f t="shared" si="22"/>
        <v>164.25288000000003</v>
      </c>
      <c r="E122" s="130" t="s">
        <v>179</v>
      </c>
      <c r="F122" s="89"/>
      <c r="G122" s="156"/>
      <c r="H122" s="156"/>
      <c r="I122" s="156"/>
      <c r="J122" s="156"/>
      <c r="K122" s="156"/>
      <c r="L122" s="156"/>
      <c r="M122" s="156"/>
      <c r="N122" s="156"/>
      <c r="O122" s="156"/>
      <c r="P122" s="157"/>
      <c r="Q122" s="53">
        <f t="shared" si="23"/>
        <v>0</v>
      </c>
      <c r="S122" s="32">
        <v>264.92400000000004</v>
      </c>
      <c r="U122">
        <v>1</v>
      </c>
    </row>
    <row r="123" spans="1:22" ht="15" customHeight="1" x14ac:dyDescent="0.15">
      <c r="A123" s="205"/>
      <c r="B123" s="206"/>
      <c r="C123" s="7" t="s">
        <v>25</v>
      </c>
      <c r="D123" s="26">
        <f t="shared" si="22"/>
        <v>152.46792000000002</v>
      </c>
      <c r="E123" s="128" t="s">
        <v>179</v>
      </c>
      <c r="F123" s="87"/>
      <c r="G123" s="152"/>
      <c r="H123" s="152"/>
      <c r="I123" s="152"/>
      <c r="J123" s="152"/>
      <c r="K123" s="152"/>
      <c r="L123" s="152"/>
      <c r="M123" s="152"/>
      <c r="N123" s="152"/>
      <c r="O123" s="152"/>
      <c r="P123" s="158"/>
      <c r="Q123" s="49">
        <f t="shared" si="23"/>
        <v>0</v>
      </c>
      <c r="S123" s="32">
        <v>245.91600000000003</v>
      </c>
      <c r="U123">
        <v>1</v>
      </c>
    </row>
    <row r="124" spans="1:22" ht="15" customHeight="1" x14ac:dyDescent="0.15">
      <c r="A124" s="205"/>
      <c r="B124" s="206"/>
      <c r="C124" s="7" t="s">
        <v>26</v>
      </c>
      <c r="D124" s="26">
        <f t="shared" si="22"/>
        <v>144.36575999999999</v>
      </c>
      <c r="E124" s="128" t="s">
        <v>179</v>
      </c>
      <c r="F124" s="87"/>
      <c r="G124" s="152"/>
      <c r="H124" s="152"/>
      <c r="I124" s="152"/>
      <c r="J124" s="152"/>
      <c r="K124" s="152"/>
      <c r="L124" s="152"/>
      <c r="M124" s="152"/>
      <c r="N124" s="152"/>
      <c r="O124" s="152"/>
      <c r="P124" s="158"/>
      <c r="Q124" s="49">
        <f t="shared" si="23"/>
        <v>0</v>
      </c>
      <c r="S124" s="32">
        <v>232.84800000000001</v>
      </c>
      <c r="U124">
        <v>1</v>
      </c>
    </row>
    <row r="125" spans="1:22" ht="15" customHeight="1" thickBot="1" x14ac:dyDescent="0.2">
      <c r="A125" s="205"/>
      <c r="B125" s="200"/>
      <c r="C125" s="9" t="s">
        <v>27</v>
      </c>
      <c r="D125" s="27">
        <f t="shared" si="22"/>
        <v>457.40376000000003</v>
      </c>
      <c r="E125" s="129" t="s">
        <v>179</v>
      </c>
      <c r="F125" s="88"/>
      <c r="G125" s="154"/>
      <c r="H125" s="154"/>
      <c r="I125" s="154"/>
      <c r="J125" s="154"/>
      <c r="K125" s="154"/>
      <c r="L125" s="154"/>
      <c r="M125" s="154"/>
      <c r="N125" s="154"/>
      <c r="O125" s="154"/>
      <c r="P125" s="159"/>
      <c r="Q125" s="50">
        <f t="shared" si="23"/>
        <v>0</v>
      </c>
      <c r="S125" s="32">
        <v>737.74800000000005</v>
      </c>
      <c r="U125" s="1">
        <v>3</v>
      </c>
      <c r="V125" s="1"/>
    </row>
    <row r="126" spans="1:22" ht="15" thickTop="1" thickBot="1" x14ac:dyDescent="0.2">
      <c r="A126" s="35"/>
      <c r="D126" s="24" t="str">
        <f t="shared" si="22"/>
        <v/>
      </c>
      <c r="E126" s="43"/>
      <c r="S126" s="32">
        <v>0</v>
      </c>
    </row>
    <row r="127" spans="1:22" ht="82" customHeight="1" thickTop="1" thickBot="1" x14ac:dyDescent="0.2">
      <c r="A127" s="205" t="e" vm="12">
        <v>#VALUE!</v>
      </c>
      <c r="B127" s="202" t="s">
        <v>149</v>
      </c>
      <c r="C127" s="203"/>
      <c r="D127" s="204"/>
      <c r="E127" s="112"/>
      <c r="F127" s="197" t="s">
        <v>28</v>
      </c>
      <c r="G127" s="198"/>
      <c r="H127" s="198"/>
      <c r="I127" s="198"/>
      <c r="J127" s="198"/>
      <c r="K127" s="198"/>
      <c r="L127" s="198"/>
      <c r="M127" s="198"/>
      <c r="N127" s="198"/>
      <c r="O127" s="198"/>
      <c r="P127" s="198"/>
      <c r="Q127" s="60"/>
      <c r="S127">
        <v>0</v>
      </c>
    </row>
    <row r="128" spans="1:22" ht="15" customHeight="1" thickTop="1" x14ac:dyDescent="0.15">
      <c r="A128" s="205"/>
      <c r="B128" s="201" t="s">
        <v>6</v>
      </c>
      <c r="C128" s="6" t="s">
        <v>29</v>
      </c>
      <c r="D128" s="25">
        <f>IF(S128&gt;0,S128*$S$4,"")</f>
        <v>342.610884</v>
      </c>
      <c r="E128" s="143" t="s">
        <v>178</v>
      </c>
      <c r="F128" s="70"/>
      <c r="G128" s="150"/>
      <c r="H128" s="150"/>
      <c r="I128" s="150"/>
      <c r="J128" s="150"/>
      <c r="K128" s="150"/>
      <c r="L128" s="150"/>
      <c r="M128" s="150"/>
      <c r="N128" s="150"/>
      <c r="O128" s="150"/>
      <c r="P128" s="161"/>
      <c r="Q128" s="48">
        <f>SUM(F128:P128)*D128</f>
        <v>0</v>
      </c>
      <c r="S128" s="32">
        <v>552.59820000000002</v>
      </c>
      <c r="T128" t="s">
        <v>115</v>
      </c>
      <c r="U128">
        <v>1</v>
      </c>
    </row>
    <row r="129" spans="1:21" ht="15" customHeight="1" x14ac:dyDescent="0.15">
      <c r="A129" s="205"/>
      <c r="B129" s="206"/>
      <c r="C129" s="8" t="s">
        <v>30</v>
      </c>
      <c r="D129" s="26">
        <f>IF(S129&gt;0,S129*$S$4,"")</f>
        <v>303.16809600000005</v>
      </c>
      <c r="E129" s="144" t="s">
        <v>178</v>
      </c>
      <c r="F129" s="87"/>
      <c r="G129" s="152"/>
      <c r="H129" s="152"/>
      <c r="I129" s="152"/>
      <c r="J129" s="152"/>
      <c r="K129" s="152"/>
      <c r="L129" s="152"/>
      <c r="M129" s="152"/>
      <c r="N129" s="152"/>
      <c r="O129" s="152"/>
      <c r="P129" s="158"/>
      <c r="Q129" s="49">
        <f>SUM(F129:P129)*D129</f>
        <v>0</v>
      </c>
      <c r="S129" s="32">
        <v>488.98080000000004</v>
      </c>
      <c r="U129">
        <v>1</v>
      </c>
    </row>
    <row r="130" spans="1:21" ht="15" customHeight="1" x14ac:dyDescent="0.15">
      <c r="A130" s="205"/>
      <c r="B130" s="206"/>
      <c r="C130" s="8" t="s">
        <v>31</v>
      </c>
      <c r="D130" s="26">
        <f>IF(S130&gt;0,S130*$S$4,"")</f>
        <v>196.49211120000001</v>
      </c>
      <c r="E130" s="144" t="s">
        <v>178</v>
      </c>
      <c r="F130" s="87"/>
      <c r="G130" s="152"/>
      <c r="H130" s="152"/>
      <c r="I130" s="152"/>
      <c r="J130" s="152"/>
      <c r="K130" s="152"/>
      <c r="L130" s="152"/>
      <c r="M130" s="152"/>
      <c r="N130" s="152"/>
      <c r="O130" s="152"/>
      <c r="P130" s="158"/>
      <c r="Q130" s="49">
        <f>SUM(F130:P130)*D130</f>
        <v>0</v>
      </c>
      <c r="S130" s="32">
        <v>316.92276000000004</v>
      </c>
      <c r="U130">
        <v>1</v>
      </c>
    </row>
    <row r="131" spans="1:21" ht="15" customHeight="1" thickBot="1" x14ac:dyDescent="0.2">
      <c r="A131" s="205"/>
      <c r="B131" s="200"/>
      <c r="C131" s="10" t="s">
        <v>32</v>
      </c>
      <c r="D131" s="27">
        <f>IF(S131&gt;0,S131*$S$4,"")</f>
        <v>842.27109120000011</v>
      </c>
      <c r="E131" s="145" t="s">
        <v>178</v>
      </c>
      <c r="F131" s="88"/>
      <c r="G131" s="154"/>
      <c r="H131" s="154"/>
      <c r="I131" s="154"/>
      <c r="J131" s="154"/>
      <c r="K131" s="154"/>
      <c r="L131" s="154"/>
      <c r="M131" s="154"/>
      <c r="N131" s="154"/>
      <c r="O131" s="154"/>
      <c r="P131" s="159"/>
      <c r="Q131" s="50">
        <f>SUM(F131:P131)*D131</f>
        <v>0</v>
      </c>
      <c r="S131" s="32">
        <v>1358.5017600000001</v>
      </c>
      <c r="U131">
        <v>3</v>
      </c>
    </row>
    <row r="132" spans="1:21" ht="15" thickTop="1" thickBot="1" x14ac:dyDescent="0.2">
      <c r="A132" s="35"/>
      <c r="D132" s="24" t="str">
        <f>IF(S132&gt;0,S132*$S$4,"")</f>
        <v/>
      </c>
      <c r="E132" s="43"/>
      <c r="S132" s="32">
        <v>0</v>
      </c>
    </row>
    <row r="133" spans="1:21" ht="99" customHeight="1" thickTop="1" thickBot="1" x14ac:dyDescent="0.2">
      <c r="A133" s="207" t="e" vm="13">
        <v>#VALUE!</v>
      </c>
      <c r="B133" s="202" t="s">
        <v>181</v>
      </c>
      <c r="C133" s="203"/>
      <c r="D133" s="204"/>
      <c r="E133" s="112"/>
      <c r="F133" s="197" t="s">
        <v>33</v>
      </c>
      <c r="G133" s="198"/>
      <c r="H133" s="198"/>
      <c r="I133" s="198"/>
      <c r="J133" s="198"/>
      <c r="K133" s="198"/>
      <c r="L133" s="198"/>
      <c r="M133" s="198"/>
      <c r="N133" s="198"/>
      <c r="O133" s="198"/>
      <c r="P133" s="198"/>
      <c r="Q133" s="60"/>
      <c r="S133">
        <v>0</v>
      </c>
    </row>
    <row r="134" spans="1:21" ht="15" customHeight="1" thickTop="1" x14ac:dyDescent="0.15">
      <c r="A134" s="207"/>
      <c r="B134" s="201" t="s">
        <v>6</v>
      </c>
      <c r="C134" s="5" t="s">
        <v>34</v>
      </c>
      <c r="D134" s="25">
        <f t="shared" ref="D134:D142" si="24">IF(S134&gt;0,S134*$S$4,"")</f>
        <v>409.12225200000006</v>
      </c>
      <c r="E134" s="143" t="s">
        <v>178</v>
      </c>
      <c r="F134" s="70"/>
      <c r="G134" s="150"/>
      <c r="H134" s="150"/>
      <c r="I134" s="150"/>
      <c r="J134" s="150"/>
      <c r="K134" s="150"/>
      <c r="L134" s="150"/>
      <c r="M134" s="150"/>
      <c r="N134" s="150"/>
      <c r="O134" s="150"/>
      <c r="P134" s="161"/>
      <c r="Q134" s="48">
        <f t="shared" ref="Q134:Q141" si="25">SUM(F134:P134)*D134</f>
        <v>0</v>
      </c>
      <c r="S134" s="32">
        <v>659.8746000000001</v>
      </c>
      <c r="T134" t="s">
        <v>116</v>
      </c>
      <c r="U134">
        <v>1</v>
      </c>
    </row>
    <row r="135" spans="1:21" ht="15" customHeight="1" x14ac:dyDescent="0.15">
      <c r="A135" s="207"/>
      <c r="B135" s="206"/>
      <c r="C135" s="7" t="s">
        <v>35</v>
      </c>
      <c r="D135" s="26">
        <f t="shared" si="24"/>
        <v>378.18673200000001</v>
      </c>
      <c r="E135" s="144" t="s">
        <v>178</v>
      </c>
      <c r="F135" s="87"/>
      <c r="G135" s="152"/>
      <c r="H135" s="152"/>
      <c r="I135" s="152"/>
      <c r="J135" s="152"/>
      <c r="K135" s="152"/>
      <c r="L135" s="152"/>
      <c r="M135" s="152"/>
      <c r="N135" s="152"/>
      <c r="O135" s="152"/>
      <c r="P135" s="158"/>
      <c r="Q135" s="49">
        <f t="shared" si="25"/>
        <v>0</v>
      </c>
      <c r="S135" s="32">
        <v>609.97860000000003</v>
      </c>
      <c r="U135">
        <v>1</v>
      </c>
    </row>
    <row r="136" spans="1:21" ht="15" customHeight="1" x14ac:dyDescent="0.15">
      <c r="A136" s="207"/>
      <c r="B136" s="206"/>
      <c r="C136" s="7" t="s">
        <v>36</v>
      </c>
      <c r="D136" s="26">
        <f t="shared" si="24"/>
        <v>284.73936480000003</v>
      </c>
      <c r="E136" s="144" t="s">
        <v>178</v>
      </c>
      <c r="F136" s="87"/>
      <c r="G136" s="152"/>
      <c r="H136" s="152"/>
      <c r="I136" s="152"/>
      <c r="J136" s="152"/>
      <c r="K136" s="152"/>
      <c r="L136" s="152"/>
      <c r="M136" s="152"/>
      <c r="N136" s="152"/>
      <c r="O136" s="152"/>
      <c r="P136" s="158"/>
      <c r="Q136" s="49">
        <f t="shared" si="25"/>
        <v>0</v>
      </c>
      <c r="S136" s="32">
        <v>459.25704000000002</v>
      </c>
      <c r="U136">
        <v>1</v>
      </c>
    </row>
    <row r="137" spans="1:21" ht="15" customHeight="1" thickBot="1" x14ac:dyDescent="0.2">
      <c r="A137" s="207"/>
      <c r="B137" s="200"/>
      <c r="C137" s="9" t="s">
        <v>37</v>
      </c>
      <c r="D137" s="27">
        <f t="shared" si="24"/>
        <v>261.44933759999998</v>
      </c>
      <c r="E137" s="145" t="s">
        <v>178</v>
      </c>
      <c r="F137" s="88"/>
      <c r="G137" s="154"/>
      <c r="H137" s="154"/>
      <c r="I137" s="154"/>
      <c r="J137" s="154"/>
      <c r="K137" s="154"/>
      <c r="L137" s="154"/>
      <c r="M137" s="154"/>
      <c r="N137" s="154"/>
      <c r="O137" s="154"/>
      <c r="P137" s="159"/>
      <c r="Q137" s="50">
        <f t="shared" si="25"/>
        <v>0</v>
      </c>
      <c r="S137" s="32">
        <v>421.69247999999999</v>
      </c>
      <c r="U137">
        <v>1</v>
      </c>
    </row>
    <row r="138" spans="1:21" ht="15" customHeight="1" thickTop="1" x14ac:dyDescent="0.15">
      <c r="A138" s="207"/>
      <c r="B138" s="199" t="s">
        <v>11</v>
      </c>
      <c r="C138" s="11" t="s">
        <v>34</v>
      </c>
      <c r="D138" s="28">
        <f t="shared" si="24"/>
        <v>490.32799200000005</v>
      </c>
      <c r="E138" s="146" t="s">
        <v>178</v>
      </c>
      <c r="F138" s="89"/>
      <c r="G138" s="156"/>
      <c r="H138" s="156"/>
      <c r="I138" s="156"/>
      <c r="J138" s="156"/>
      <c r="K138" s="156"/>
      <c r="L138" s="156"/>
      <c r="M138" s="156"/>
      <c r="N138" s="156"/>
      <c r="O138" s="156"/>
      <c r="P138" s="157"/>
      <c r="Q138" s="53">
        <f t="shared" si="25"/>
        <v>0</v>
      </c>
      <c r="S138" s="32">
        <v>790.85160000000008</v>
      </c>
      <c r="U138">
        <v>1</v>
      </c>
    </row>
    <row r="139" spans="1:21" ht="15" customHeight="1" x14ac:dyDescent="0.15">
      <c r="A139" s="207"/>
      <c r="B139" s="206"/>
      <c r="C139" s="7" t="s">
        <v>35</v>
      </c>
      <c r="D139" s="26">
        <f t="shared" si="24"/>
        <v>453.20536800000002</v>
      </c>
      <c r="E139" s="144" t="s">
        <v>178</v>
      </c>
      <c r="F139" s="87"/>
      <c r="G139" s="152"/>
      <c r="H139" s="152"/>
      <c r="I139" s="152"/>
      <c r="J139" s="152"/>
      <c r="K139" s="152"/>
      <c r="L139" s="152"/>
      <c r="M139" s="152"/>
      <c r="N139" s="152"/>
      <c r="O139" s="152"/>
      <c r="P139" s="158"/>
      <c r="Q139" s="49">
        <f t="shared" si="25"/>
        <v>0</v>
      </c>
      <c r="S139" s="32">
        <v>730.97640000000001</v>
      </c>
      <c r="U139">
        <v>1</v>
      </c>
    </row>
    <row r="140" spans="1:21" ht="15" customHeight="1" x14ac:dyDescent="0.15">
      <c r="A140" s="207"/>
      <c r="B140" s="206"/>
      <c r="C140" s="7" t="s">
        <v>36</v>
      </c>
      <c r="D140" s="26">
        <f t="shared" si="24"/>
        <v>337.3297488</v>
      </c>
      <c r="E140" s="144" t="s">
        <v>178</v>
      </c>
      <c r="F140" s="87"/>
      <c r="G140" s="152"/>
      <c r="H140" s="152"/>
      <c r="I140" s="152"/>
      <c r="J140" s="152"/>
      <c r="K140" s="152"/>
      <c r="L140" s="152"/>
      <c r="M140" s="152"/>
      <c r="N140" s="152"/>
      <c r="O140" s="152"/>
      <c r="P140" s="158"/>
      <c r="Q140" s="49">
        <f t="shared" si="25"/>
        <v>0</v>
      </c>
      <c r="S140" s="32">
        <v>544.08024</v>
      </c>
      <c r="U140">
        <v>1</v>
      </c>
    </row>
    <row r="141" spans="1:21" ht="14" thickBot="1" x14ac:dyDescent="0.2">
      <c r="A141" s="207"/>
      <c r="B141" s="200"/>
      <c r="C141" s="9" t="s">
        <v>37</v>
      </c>
      <c r="D141" s="27">
        <f t="shared" si="24"/>
        <v>311.03455680000008</v>
      </c>
      <c r="E141" s="145" t="s">
        <v>178</v>
      </c>
      <c r="F141" s="88"/>
      <c r="G141" s="154"/>
      <c r="H141" s="154"/>
      <c r="I141" s="154"/>
      <c r="J141" s="154"/>
      <c r="K141" s="154"/>
      <c r="L141" s="154"/>
      <c r="M141" s="154"/>
      <c r="N141" s="154"/>
      <c r="O141" s="154"/>
      <c r="P141" s="159"/>
      <c r="Q141" s="50">
        <f t="shared" si="25"/>
        <v>0</v>
      </c>
      <c r="S141" s="32">
        <v>501.6686400000001</v>
      </c>
      <c r="U141">
        <v>1</v>
      </c>
    </row>
    <row r="142" spans="1:21" ht="15" thickTop="1" thickBot="1" x14ac:dyDescent="0.2">
      <c r="A142" s="35"/>
      <c r="B142" s="21"/>
      <c r="C142" s="1"/>
      <c r="D142" s="24" t="str">
        <f t="shared" si="24"/>
        <v/>
      </c>
      <c r="E142" s="43"/>
      <c r="F142" s="42"/>
      <c r="S142" s="32">
        <v>0</v>
      </c>
    </row>
    <row r="143" spans="1:21" ht="46" customHeight="1" thickTop="1" thickBot="1" x14ac:dyDescent="0.2">
      <c r="A143" s="205" t="e" vm="14">
        <v>#VALUE!</v>
      </c>
      <c r="B143" s="202" t="s">
        <v>150</v>
      </c>
      <c r="C143" s="203"/>
      <c r="D143" s="204"/>
      <c r="E143" s="112"/>
      <c r="F143" s="197" t="s">
        <v>38</v>
      </c>
      <c r="G143" s="198"/>
      <c r="H143" s="198"/>
      <c r="I143" s="198"/>
      <c r="J143" s="198"/>
      <c r="K143" s="198"/>
      <c r="L143" s="198"/>
      <c r="M143" s="198"/>
      <c r="N143" s="198"/>
      <c r="O143" s="198"/>
      <c r="P143" s="198"/>
      <c r="Q143" s="60"/>
      <c r="S143">
        <v>0</v>
      </c>
    </row>
    <row r="144" spans="1:21" ht="15" customHeight="1" thickTop="1" x14ac:dyDescent="0.15">
      <c r="A144" s="205"/>
      <c r="B144" s="201" t="s">
        <v>6</v>
      </c>
      <c r="C144" s="6" t="s">
        <v>24</v>
      </c>
      <c r="D144" s="25">
        <f t="shared" ref="D144:D152" si="26">IF(S144&gt;0,S144*$S$4,"")</f>
        <v>347.25121200000007</v>
      </c>
      <c r="E144" s="143" t="s">
        <v>178</v>
      </c>
      <c r="F144" s="70"/>
      <c r="G144" s="150"/>
      <c r="H144" s="150"/>
      <c r="I144" s="150"/>
      <c r="J144" s="150"/>
      <c r="K144" s="150"/>
      <c r="L144" s="150"/>
      <c r="M144" s="150"/>
      <c r="N144" s="150"/>
      <c r="O144" s="150"/>
      <c r="P144" s="161"/>
      <c r="Q144" s="48">
        <f t="shared" ref="Q144:Q151" si="27">SUM(F144:P144)*D144</f>
        <v>0</v>
      </c>
      <c r="S144" s="32">
        <v>560.08260000000007</v>
      </c>
      <c r="T144" t="s">
        <v>117</v>
      </c>
      <c r="U144">
        <v>1</v>
      </c>
    </row>
    <row r="145" spans="1:21" ht="15" customHeight="1" x14ac:dyDescent="0.15">
      <c r="A145" s="205"/>
      <c r="B145" s="206"/>
      <c r="C145" s="8" t="s">
        <v>25</v>
      </c>
      <c r="D145" s="26">
        <f t="shared" si="26"/>
        <v>277.64629200000007</v>
      </c>
      <c r="E145" s="144" t="s">
        <v>178</v>
      </c>
      <c r="F145" s="87"/>
      <c r="G145" s="152"/>
      <c r="H145" s="152"/>
      <c r="I145" s="152"/>
      <c r="J145" s="152"/>
      <c r="K145" s="152"/>
      <c r="L145" s="152"/>
      <c r="M145" s="152"/>
      <c r="N145" s="152"/>
      <c r="O145" s="152"/>
      <c r="P145" s="158"/>
      <c r="Q145" s="49">
        <f t="shared" si="27"/>
        <v>0</v>
      </c>
      <c r="S145" s="32">
        <v>447.81660000000011</v>
      </c>
      <c r="U145">
        <v>1</v>
      </c>
    </row>
    <row r="146" spans="1:21" ht="15" customHeight="1" x14ac:dyDescent="0.15">
      <c r="A146" s="205"/>
      <c r="B146" s="206"/>
      <c r="C146" s="8" t="s">
        <v>26</v>
      </c>
      <c r="D146" s="26">
        <f t="shared" si="26"/>
        <v>222.38219520000001</v>
      </c>
      <c r="E146" s="144" t="s">
        <v>178</v>
      </c>
      <c r="F146" s="87"/>
      <c r="G146" s="152"/>
      <c r="H146" s="152"/>
      <c r="I146" s="152"/>
      <c r="J146" s="152"/>
      <c r="K146" s="152"/>
      <c r="L146" s="152"/>
      <c r="M146" s="152"/>
      <c r="N146" s="152"/>
      <c r="O146" s="152"/>
      <c r="P146" s="158"/>
      <c r="Q146" s="49">
        <f t="shared" si="27"/>
        <v>0</v>
      </c>
      <c r="S146" s="32">
        <v>358.68096000000003</v>
      </c>
      <c r="U146">
        <v>1</v>
      </c>
    </row>
    <row r="147" spans="1:21" ht="15" customHeight="1" thickBot="1" x14ac:dyDescent="0.2">
      <c r="A147" s="205"/>
      <c r="B147" s="200"/>
      <c r="C147" s="10" t="s">
        <v>39</v>
      </c>
      <c r="D147" s="27">
        <f t="shared" si="26"/>
        <v>847.2796992000001</v>
      </c>
      <c r="E147" s="145" t="s">
        <v>178</v>
      </c>
      <c r="F147" s="88"/>
      <c r="G147" s="154"/>
      <c r="H147" s="154"/>
      <c r="I147" s="154"/>
      <c r="J147" s="154"/>
      <c r="K147" s="154"/>
      <c r="L147" s="154"/>
      <c r="M147" s="154"/>
      <c r="N147" s="154"/>
      <c r="O147" s="154"/>
      <c r="P147" s="159"/>
      <c r="Q147" s="50">
        <f t="shared" si="27"/>
        <v>0</v>
      </c>
      <c r="S147" s="32">
        <v>1366.5801600000002</v>
      </c>
      <c r="U147">
        <v>3</v>
      </c>
    </row>
    <row r="148" spans="1:21" ht="15" customHeight="1" thickTop="1" x14ac:dyDescent="0.15">
      <c r="A148" s="205"/>
      <c r="B148" s="199" t="s">
        <v>11</v>
      </c>
      <c r="C148" s="12" t="s">
        <v>24</v>
      </c>
      <c r="D148" s="28">
        <f t="shared" si="26"/>
        <v>433.09728000000001</v>
      </c>
      <c r="E148" s="146" t="s">
        <v>178</v>
      </c>
      <c r="F148" s="89"/>
      <c r="G148" s="156"/>
      <c r="H148" s="156"/>
      <c r="I148" s="156"/>
      <c r="J148" s="156"/>
      <c r="K148" s="156"/>
      <c r="L148" s="156"/>
      <c r="M148" s="156"/>
      <c r="N148" s="156"/>
      <c r="O148" s="156"/>
      <c r="P148" s="157"/>
      <c r="Q148" s="53">
        <f t="shared" si="27"/>
        <v>0</v>
      </c>
      <c r="S148" s="32">
        <v>698.54399999999998</v>
      </c>
      <c r="U148">
        <v>1</v>
      </c>
    </row>
    <row r="149" spans="1:21" ht="15" customHeight="1" x14ac:dyDescent="0.15">
      <c r="A149" s="205"/>
      <c r="B149" s="206"/>
      <c r="C149" s="8" t="s">
        <v>25</v>
      </c>
      <c r="D149" s="26">
        <f t="shared" si="26"/>
        <v>354.98509200000007</v>
      </c>
      <c r="E149" s="144" t="s">
        <v>178</v>
      </c>
      <c r="F149" s="87"/>
      <c r="G149" s="152"/>
      <c r="H149" s="152"/>
      <c r="I149" s="152"/>
      <c r="J149" s="152"/>
      <c r="K149" s="152"/>
      <c r="L149" s="152"/>
      <c r="M149" s="152"/>
      <c r="N149" s="152"/>
      <c r="O149" s="152"/>
      <c r="P149" s="158"/>
      <c r="Q149" s="49">
        <f t="shared" si="27"/>
        <v>0</v>
      </c>
      <c r="S149" s="32">
        <v>572.55660000000012</v>
      </c>
      <c r="U149">
        <v>1</v>
      </c>
    </row>
    <row r="150" spans="1:21" ht="15" customHeight="1" x14ac:dyDescent="0.15">
      <c r="A150" s="205"/>
      <c r="B150" s="206"/>
      <c r="C150" s="8" t="s">
        <v>26</v>
      </c>
      <c r="D150" s="26">
        <f t="shared" si="26"/>
        <v>284.73936480000003</v>
      </c>
      <c r="E150" s="144" t="s">
        <v>178</v>
      </c>
      <c r="F150" s="87"/>
      <c r="G150" s="152"/>
      <c r="H150" s="152"/>
      <c r="I150" s="152"/>
      <c r="J150" s="152"/>
      <c r="K150" s="152"/>
      <c r="L150" s="152"/>
      <c r="M150" s="152"/>
      <c r="N150" s="152"/>
      <c r="O150" s="152"/>
      <c r="P150" s="158"/>
      <c r="Q150" s="49">
        <f t="shared" si="27"/>
        <v>0</v>
      </c>
      <c r="S150" s="32">
        <v>459.25704000000002</v>
      </c>
      <c r="U150">
        <v>1</v>
      </c>
    </row>
    <row r="151" spans="1:21" ht="15" customHeight="1" thickBot="1" x14ac:dyDescent="0.2">
      <c r="A151" s="205"/>
      <c r="B151" s="200"/>
      <c r="C151" s="10" t="s">
        <v>39</v>
      </c>
      <c r="D151" s="27">
        <f t="shared" si="26"/>
        <v>1072.8217368000001</v>
      </c>
      <c r="E151" s="145" t="s">
        <v>178</v>
      </c>
      <c r="F151" s="88"/>
      <c r="G151" s="154"/>
      <c r="H151" s="154"/>
      <c r="I151" s="154"/>
      <c r="J151" s="154"/>
      <c r="K151" s="154"/>
      <c r="L151" s="154"/>
      <c r="M151" s="154"/>
      <c r="N151" s="154"/>
      <c r="O151" s="154"/>
      <c r="P151" s="159"/>
      <c r="Q151" s="50">
        <f t="shared" si="27"/>
        <v>0</v>
      </c>
      <c r="S151" s="32">
        <v>1730.3576400000002</v>
      </c>
      <c r="U151">
        <v>3</v>
      </c>
    </row>
    <row r="152" spans="1:21" ht="15" thickTop="1" thickBot="1" x14ac:dyDescent="0.2">
      <c r="A152" s="35"/>
      <c r="D152" s="24" t="str">
        <f t="shared" si="26"/>
        <v/>
      </c>
      <c r="E152" s="43"/>
      <c r="S152" s="32">
        <v>0</v>
      </c>
    </row>
    <row r="153" spans="1:21" ht="44" customHeight="1" thickTop="1" thickBot="1" x14ac:dyDescent="0.2">
      <c r="A153" s="205" t="e" vm="15">
        <v>#VALUE!</v>
      </c>
      <c r="B153" s="202" t="s">
        <v>151</v>
      </c>
      <c r="C153" s="203"/>
      <c r="D153" s="204"/>
      <c r="E153" s="112"/>
      <c r="F153" s="197" t="s">
        <v>40</v>
      </c>
      <c r="G153" s="198"/>
      <c r="H153" s="198"/>
      <c r="I153" s="198"/>
      <c r="J153" s="198"/>
      <c r="K153" s="198"/>
      <c r="L153" s="198"/>
      <c r="M153" s="198"/>
      <c r="N153" s="198"/>
      <c r="O153" s="198"/>
      <c r="P153" s="198"/>
      <c r="Q153" s="60"/>
      <c r="S153">
        <v>0</v>
      </c>
    </row>
    <row r="154" spans="1:21" ht="15" customHeight="1" thickTop="1" x14ac:dyDescent="0.15">
      <c r="A154" s="205"/>
      <c r="B154" s="201" t="s">
        <v>15</v>
      </c>
      <c r="C154" s="5" t="s">
        <v>24</v>
      </c>
      <c r="D154" s="25">
        <f t="shared" ref="D154:D160" si="28">IF(S154&gt;0,S154*$S$4,"")</f>
        <v>239.75028000000003</v>
      </c>
      <c r="E154" s="127" t="s">
        <v>179</v>
      </c>
      <c r="F154" s="70"/>
      <c r="G154" s="150"/>
      <c r="H154" s="150"/>
      <c r="I154" s="150"/>
      <c r="J154" s="150"/>
      <c r="K154" s="150"/>
      <c r="L154" s="150"/>
      <c r="M154" s="150"/>
      <c r="N154" s="150"/>
      <c r="O154" s="150"/>
      <c r="P154" s="161"/>
      <c r="Q154" s="48">
        <f t="shared" ref="Q154:Q159" si="29">SUM(F154:P154)*D154</f>
        <v>0</v>
      </c>
      <c r="S154" s="32">
        <v>386.69400000000007</v>
      </c>
      <c r="T154" t="s">
        <v>118</v>
      </c>
      <c r="U154">
        <v>1</v>
      </c>
    </row>
    <row r="155" spans="1:21" ht="15" customHeight="1" x14ac:dyDescent="0.15">
      <c r="A155" s="205"/>
      <c r="B155" s="206"/>
      <c r="C155" s="7" t="s">
        <v>25</v>
      </c>
      <c r="D155" s="26">
        <f t="shared" si="28"/>
        <v>171.29439360000003</v>
      </c>
      <c r="E155" s="128" t="s">
        <v>179</v>
      </c>
      <c r="F155" s="87"/>
      <c r="G155" s="152"/>
      <c r="H155" s="152"/>
      <c r="I155" s="152"/>
      <c r="J155" s="152"/>
      <c r="K155" s="152"/>
      <c r="L155" s="152"/>
      <c r="M155" s="152"/>
      <c r="N155" s="152"/>
      <c r="O155" s="152"/>
      <c r="P155" s="158"/>
      <c r="Q155" s="49">
        <f t="shared" si="29"/>
        <v>0</v>
      </c>
      <c r="S155" s="32">
        <v>276.28128000000004</v>
      </c>
      <c r="U155">
        <v>1</v>
      </c>
    </row>
    <row r="156" spans="1:21" ht="15" customHeight="1" thickBot="1" x14ac:dyDescent="0.2">
      <c r="A156" s="205"/>
      <c r="B156" s="200"/>
      <c r="C156" s="9" t="s">
        <v>26</v>
      </c>
      <c r="D156" s="27">
        <f t="shared" si="28"/>
        <v>115.63992000000002</v>
      </c>
      <c r="E156" s="129" t="s">
        <v>179</v>
      </c>
      <c r="F156" s="88"/>
      <c r="G156" s="154"/>
      <c r="H156" s="154"/>
      <c r="I156" s="154"/>
      <c r="J156" s="154"/>
      <c r="K156" s="154"/>
      <c r="L156" s="154"/>
      <c r="M156" s="154"/>
      <c r="N156" s="154"/>
      <c r="O156" s="154"/>
      <c r="P156" s="159"/>
      <c r="Q156" s="50">
        <f t="shared" si="29"/>
        <v>0</v>
      </c>
      <c r="S156" s="32">
        <v>186.51600000000002</v>
      </c>
      <c r="U156">
        <v>1</v>
      </c>
    </row>
    <row r="157" spans="1:21" ht="15" customHeight="1" thickTop="1" x14ac:dyDescent="0.15">
      <c r="A157" s="205"/>
      <c r="B157" s="199" t="s">
        <v>22</v>
      </c>
      <c r="C157" s="11" t="s">
        <v>24</v>
      </c>
      <c r="D157" s="28">
        <f t="shared" si="28"/>
        <v>310.90197600000005</v>
      </c>
      <c r="E157" s="130" t="s">
        <v>179</v>
      </c>
      <c r="F157" s="89"/>
      <c r="G157" s="156"/>
      <c r="H157" s="156"/>
      <c r="I157" s="156"/>
      <c r="J157" s="156"/>
      <c r="K157" s="156"/>
      <c r="L157" s="156"/>
      <c r="M157" s="156"/>
      <c r="N157" s="156"/>
      <c r="O157" s="156"/>
      <c r="P157" s="157"/>
      <c r="Q157" s="53">
        <f t="shared" si="29"/>
        <v>0</v>
      </c>
      <c r="S157" s="32">
        <v>501.45480000000009</v>
      </c>
      <c r="U157">
        <v>1</v>
      </c>
    </row>
    <row r="158" spans="1:21" ht="15" customHeight="1" x14ac:dyDescent="0.15">
      <c r="A158" s="205"/>
      <c r="B158" s="206"/>
      <c r="C158" s="7" t="s">
        <v>25</v>
      </c>
      <c r="D158" s="26">
        <f t="shared" si="28"/>
        <v>221.63090400000004</v>
      </c>
      <c r="E158" s="128" t="s">
        <v>179</v>
      </c>
      <c r="F158" s="87"/>
      <c r="G158" s="152"/>
      <c r="H158" s="152"/>
      <c r="I158" s="152"/>
      <c r="J158" s="152"/>
      <c r="K158" s="152"/>
      <c r="L158" s="152"/>
      <c r="M158" s="152"/>
      <c r="N158" s="152"/>
      <c r="O158" s="152"/>
      <c r="P158" s="158"/>
      <c r="Q158" s="49">
        <f t="shared" si="29"/>
        <v>0</v>
      </c>
      <c r="S158" s="32">
        <v>357.46920000000006</v>
      </c>
      <c r="U158">
        <v>1</v>
      </c>
    </row>
    <row r="159" spans="1:21" ht="15" customHeight="1" thickBot="1" x14ac:dyDescent="0.2">
      <c r="A159" s="205"/>
      <c r="B159" s="200"/>
      <c r="C159" s="9" t="s">
        <v>26</v>
      </c>
      <c r="D159" s="27">
        <f t="shared" si="28"/>
        <v>149.52168</v>
      </c>
      <c r="E159" s="129" t="s">
        <v>179</v>
      </c>
      <c r="F159" s="88"/>
      <c r="G159" s="154"/>
      <c r="H159" s="154"/>
      <c r="I159" s="154"/>
      <c r="J159" s="154"/>
      <c r="K159" s="154"/>
      <c r="L159" s="154"/>
      <c r="M159" s="154"/>
      <c r="N159" s="154"/>
      <c r="O159" s="154"/>
      <c r="P159" s="159"/>
      <c r="Q159" s="50">
        <f t="shared" si="29"/>
        <v>0</v>
      </c>
      <c r="S159" s="32">
        <v>241.16400000000002</v>
      </c>
      <c r="U159">
        <v>1</v>
      </c>
    </row>
    <row r="160" spans="1:21" ht="15" thickTop="1" thickBot="1" x14ac:dyDescent="0.2">
      <c r="A160" s="35"/>
      <c r="B160" s="21"/>
      <c r="C160" s="1"/>
      <c r="D160" s="24" t="str">
        <f t="shared" si="28"/>
        <v/>
      </c>
      <c r="E160" s="43"/>
      <c r="F160" s="42"/>
      <c r="S160" s="32">
        <v>0</v>
      </c>
    </row>
    <row r="161" spans="1:21" ht="46" customHeight="1" thickTop="1" thickBot="1" x14ac:dyDescent="0.2">
      <c r="A161" s="205" t="e" vm="16">
        <v>#VALUE!</v>
      </c>
      <c r="B161" s="202" t="s">
        <v>152</v>
      </c>
      <c r="C161" s="203"/>
      <c r="D161" s="204"/>
      <c r="E161" s="112"/>
      <c r="F161" s="197" t="s">
        <v>41</v>
      </c>
      <c r="G161" s="198"/>
      <c r="H161" s="198"/>
      <c r="I161" s="198"/>
      <c r="J161" s="198"/>
      <c r="K161" s="198"/>
      <c r="L161" s="198"/>
      <c r="M161" s="198"/>
      <c r="N161" s="198"/>
      <c r="O161" s="198"/>
      <c r="P161" s="198"/>
      <c r="Q161" s="60"/>
      <c r="S161">
        <v>0</v>
      </c>
    </row>
    <row r="162" spans="1:21" ht="14" thickTop="1" x14ac:dyDescent="0.15">
      <c r="A162" s="205"/>
      <c r="B162" s="201" t="s">
        <v>6</v>
      </c>
      <c r="C162" s="5" t="s">
        <v>24</v>
      </c>
      <c r="D162" s="25">
        <f t="shared" ref="D162:D170" si="30">IF(S162&gt;0,S162*$S$4,"")</f>
        <v>144.36575999999999</v>
      </c>
      <c r="E162" s="127" t="s">
        <v>179</v>
      </c>
      <c r="F162" s="70"/>
      <c r="G162" s="150"/>
      <c r="H162" s="150"/>
      <c r="I162" s="150"/>
      <c r="J162" s="150"/>
      <c r="K162" s="150"/>
      <c r="L162" s="150"/>
      <c r="M162" s="150"/>
      <c r="N162" s="150"/>
      <c r="O162" s="150"/>
      <c r="P162" s="161"/>
      <c r="Q162" s="48">
        <f t="shared" ref="Q162:Q169" si="31">SUM(F162:P162)*D162</f>
        <v>0</v>
      </c>
      <c r="S162" s="32">
        <v>232.84800000000001</v>
      </c>
      <c r="T162" t="s">
        <v>119</v>
      </c>
      <c r="U162">
        <v>1</v>
      </c>
    </row>
    <row r="163" spans="1:21" ht="13" x14ac:dyDescent="0.15">
      <c r="A163" s="205"/>
      <c r="B163" s="206"/>
      <c r="C163" s="7" t="s">
        <v>25</v>
      </c>
      <c r="D163" s="26">
        <f t="shared" si="30"/>
        <v>136.26360000000003</v>
      </c>
      <c r="E163" s="128" t="s">
        <v>179</v>
      </c>
      <c r="F163" s="87"/>
      <c r="G163" s="152"/>
      <c r="H163" s="152"/>
      <c r="I163" s="152"/>
      <c r="J163" s="152"/>
      <c r="K163" s="152"/>
      <c r="L163" s="152"/>
      <c r="M163" s="152"/>
      <c r="N163" s="152"/>
      <c r="O163" s="152"/>
      <c r="P163" s="158"/>
      <c r="Q163" s="49">
        <f t="shared" si="31"/>
        <v>0</v>
      </c>
      <c r="S163" s="32">
        <v>219.78000000000003</v>
      </c>
      <c r="U163">
        <v>1</v>
      </c>
    </row>
    <row r="164" spans="1:21" ht="13" x14ac:dyDescent="0.15">
      <c r="A164" s="205"/>
      <c r="B164" s="206"/>
      <c r="C164" s="7" t="s">
        <v>26</v>
      </c>
      <c r="D164" s="26">
        <f t="shared" si="30"/>
        <v>123.74208</v>
      </c>
      <c r="E164" s="128" t="s">
        <v>179</v>
      </c>
      <c r="F164" s="87"/>
      <c r="G164" s="152"/>
      <c r="H164" s="152"/>
      <c r="I164" s="152"/>
      <c r="J164" s="152"/>
      <c r="K164" s="152"/>
      <c r="L164" s="152"/>
      <c r="M164" s="152"/>
      <c r="N164" s="152"/>
      <c r="O164" s="152"/>
      <c r="P164" s="158"/>
      <c r="Q164" s="49">
        <f t="shared" si="31"/>
        <v>0</v>
      </c>
      <c r="S164" s="32">
        <v>199.584</v>
      </c>
      <c r="U164">
        <v>1</v>
      </c>
    </row>
    <row r="165" spans="1:21" ht="14" thickBot="1" x14ac:dyDescent="0.2">
      <c r="A165" s="205"/>
      <c r="B165" s="200"/>
      <c r="C165" s="9" t="s">
        <v>39</v>
      </c>
      <c r="D165" s="27">
        <f t="shared" si="30"/>
        <v>397.74240000000003</v>
      </c>
      <c r="E165" s="129" t="s">
        <v>179</v>
      </c>
      <c r="F165" s="88"/>
      <c r="G165" s="154"/>
      <c r="H165" s="154"/>
      <c r="I165" s="154"/>
      <c r="J165" s="154"/>
      <c r="K165" s="154"/>
      <c r="L165" s="154"/>
      <c r="M165" s="154"/>
      <c r="N165" s="154"/>
      <c r="O165" s="154"/>
      <c r="P165" s="159"/>
      <c r="Q165" s="50">
        <f t="shared" si="31"/>
        <v>0</v>
      </c>
      <c r="S165" s="32">
        <v>641.5200000000001</v>
      </c>
      <c r="U165">
        <v>3</v>
      </c>
    </row>
    <row r="166" spans="1:21" ht="14" thickTop="1" x14ac:dyDescent="0.15">
      <c r="A166" s="205"/>
      <c r="B166" s="199" t="s">
        <v>11</v>
      </c>
      <c r="C166" s="11" t="s">
        <v>24</v>
      </c>
      <c r="D166" s="28">
        <f t="shared" si="30"/>
        <v>185.61312000000001</v>
      </c>
      <c r="E166" s="130" t="s">
        <v>179</v>
      </c>
      <c r="F166" s="89"/>
      <c r="G166" s="156"/>
      <c r="H166" s="156"/>
      <c r="I166" s="156"/>
      <c r="J166" s="156"/>
      <c r="K166" s="156"/>
      <c r="L166" s="156"/>
      <c r="M166" s="156"/>
      <c r="N166" s="156"/>
      <c r="O166" s="156"/>
      <c r="P166" s="157"/>
      <c r="Q166" s="53">
        <f t="shared" si="31"/>
        <v>0</v>
      </c>
      <c r="S166" s="32">
        <v>299.37600000000003</v>
      </c>
      <c r="U166">
        <v>1</v>
      </c>
    </row>
    <row r="167" spans="1:21" ht="13" x14ac:dyDescent="0.15">
      <c r="A167" s="205"/>
      <c r="B167" s="206"/>
      <c r="C167" s="7" t="s">
        <v>25</v>
      </c>
      <c r="D167" s="26">
        <f t="shared" si="30"/>
        <v>177.51095999999998</v>
      </c>
      <c r="E167" s="128" t="s">
        <v>179</v>
      </c>
      <c r="F167" s="87"/>
      <c r="G167" s="152"/>
      <c r="H167" s="152"/>
      <c r="I167" s="152"/>
      <c r="J167" s="152"/>
      <c r="K167" s="152"/>
      <c r="L167" s="152"/>
      <c r="M167" s="152"/>
      <c r="N167" s="152"/>
      <c r="O167" s="152"/>
      <c r="P167" s="158"/>
      <c r="Q167" s="49">
        <f t="shared" si="31"/>
        <v>0</v>
      </c>
      <c r="S167" s="32">
        <v>286.30799999999999</v>
      </c>
      <c r="U167">
        <v>1</v>
      </c>
    </row>
    <row r="168" spans="1:21" ht="13" x14ac:dyDescent="0.15">
      <c r="A168" s="205"/>
      <c r="B168" s="206"/>
      <c r="C168" s="7" t="s">
        <v>26</v>
      </c>
      <c r="D168" s="26">
        <f t="shared" si="30"/>
        <v>164.25288000000003</v>
      </c>
      <c r="E168" s="128" t="s">
        <v>179</v>
      </c>
      <c r="F168" s="87"/>
      <c r="G168" s="152"/>
      <c r="H168" s="152"/>
      <c r="I168" s="152"/>
      <c r="J168" s="152"/>
      <c r="K168" s="152"/>
      <c r="L168" s="152"/>
      <c r="M168" s="152"/>
      <c r="N168" s="152"/>
      <c r="O168" s="152"/>
      <c r="P168" s="158"/>
      <c r="Q168" s="49">
        <f t="shared" si="31"/>
        <v>0</v>
      </c>
      <c r="S168" s="32">
        <v>264.92400000000004</v>
      </c>
      <c r="U168">
        <v>1</v>
      </c>
    </row>
    <row r="169" spans="1:21" ht="14" thickBot="1" x14ac:dyDescent="0.2">
      <c r="A169" s="205"/>
      <c r="B169" s="200"/>
      <c r="C169" s="9" t="s">
        <v>39</v>
      </c>
      <c r="D169" s="27">
        <f t="shared" si="30"/>
        <v>525.16728000000001</v>
      </c>
      <c r="E169" s="129" t="s">
        <v>179</v>
      </c>
      <c r="F169" s="88"/>
      <c r="G169" s="154"/>
      <c r="H169" s="154"/>
      <c r="I169" s="154"/>
      <c r="J169" s="154"/>
      <c r="K169" s="154"/>
      <c r="L169" s="154"/>
      <c r="M169" s="154"/>
      <c r="N169" s="154"/>
      <c r="O169" s="154"/>
      <c r="P169" s="159"/>
      <c r="Q169" s="50">
        <f t="shared" si="31"/>
        <v>0</v>
      </c>
      <c r="S169" s="32">
        <v>847.04399999999998</v>
      </c>
      <c r="U169">
        <v>3</v>
      </c>
    </row>
    <row r="170" spans="1:21" ht="15" thickTop="1" thickBot="1" x14ac:dyDescent="0.2">
      <c r="A170" s="35"/>
      <c r="D170" s="24" t="str">
        <f t="shared" si="30"/>
        <v/>
      </c>
      <c r="E170" s="43"/>
      <c r="S170" s="32">
        <v>0</v>
      </c>
    </row>
    <row r="171" spans="1:21" ht="48" customHeight="1" thickTop="1" thickBot="1" x14ac:dyDescent="0.2">
      <c r="A171" s="205" t="e" vm="17">
        <v>#VALUE!</v>
      </c>
      <c r="B171" s="202" t="s">
        <v>153</v>
      </c>
      <c r="C171" s="203"/>
      <c r="D171" s="204"/>
      <c r="E171" s="112"/>
      <c r="F171" s="197" t="s">
        <v>42</v>
      </c>
      <c r="G171" s="198"/>
      <c r="H171" s="198"/>
      <c r="I171" s="198"/>
      <c r="J171" s="198"/>
      <c r="K171" s="198"/>
      <c r="L171" s="198"/>
      <c r="M171" s="198"/>
      <c r="N171" s="198"/>
      <c r="O171" s="198"/>
      <c r="P171" s="198"/>
      <c r="Q171" s="61"/>
      <c r="S171">
        <v>0</v>
      </c>
    </row>
    <row r="172" spans="1:21" ht="14" thickTop="1" x14ac:dyDescent="0.15">
      <c r="A172" s="205"/>
      <c r="B172" s="201" t="s">
        <v>6</v>
      </c>
      <c r="C172" s="5" t="s">
        <v>8</v>
      </c>
      <c r="D172" s="25">
        <f t="shared" ref="D172:D178" si="32">IF(S172&gt;0,S172*$S$4,"")</f>
        <v>91.33344000000001</v>
      </c>
      <c r="E172" s="143" t="s">
        <v>178</v>
      </c>
      <c r="F172" s="70"/>
      <c r="G172" s="150"/>
      <c r="H172" s="150"/>
      <c r="I172" s="150"/>
      <c r="J172" s="150"/>
      <c r="K172" s="150"/>
      <c r="L172" s="150"/>
      <c r="M172" s="150"/>
      <c r="N172" s="150"/>
      <c r="O172" s="150"/>
      <c r="P172" s="161"/>
      <c r="Q172" s="48">
        <f t="shared" ref="Q172:Q177" si="33">SUM(F172:P172)*D172</f>
        <v>0</v>
      </c>
      <c r="S172" s="32">
        <v>147.31200000000001</v>
      </c>
      <c r="T172" t="s">
        <v>120</v>
      </c>
      <c r="U172">
        <v>1</v>
      </c>
    </row>
    <row r="173" spans="1:21" ht="13" x14ac:dyDescent="0.15">
      <c r="A173" s="205"/>
      <c r="B173" s="206"/>
      <c r="C173" s="7" t="s">
        <v>9</v>
      </c>
      <c r="D173" s="26">
        <f t="shared" si="32"/>
        <v>163.78148160000001</v>
      </c>
      <c r="E173" s="144" t="s">
        <v>178</v>
      </c>
      <c r="F173" s="87"/>
      <c r="G173" s="152"/>
      <c r="H173" s="152"/>
      <c r="I173" s="152"/>
      <c r="J173" s="152"/>
      <c r="K173" s="152"/>
      <c r="L173" s="152"/>
      <c r="M173" s="152"/>
      <c r="N173" s="152"/>
      <c r="O173" s="152"/>
      <c r="P173" s="158"/>
      <c r="Q173" s="49">
        <f t="shared" si="33"/>
        <v>0</v>
      </c>
      <c r="S173" s="32">
        <v>264.16368</v>
      </c>
      <c r="U173">
        <v>1</v>
      </c>
    </row>
    <row r="174" spans="1:21" ht="14" thickBot="1" x14ac:dyDescent="0.2">
      <c r="A174" s="205"/>
      <c r="B174" s="200"/>
      <c r="C174" s="9" t="s">
        <v>10</v>
      </c>
      <c r="D174" s="27">
        <f t="shared" si="32"/>
        <v>239.75028000000003</v>
      </c>
      <c r="E174" s="145" t="s">
        <v>178</v>
      </c>
      <c r="F174" s="88"/>
      <c r="G174" s="154"/>
      <c r="H174" s="154"/>
      <c r="I174" s="154"/>
      <c r="J174" s="154"/>
      <c r="K174" s="154"/>
      <c r="L174" s="154"/>
      <c r="M174" s="154"/>
      <c r="N174" s="154"/>
      <c r="O174" s="154"/>
      <c r="P174" s="159"/>
      <c r="Q174" s="50">
        <f t="shared" si="33"/>
        <v>0</v>
      </c>
      <c r="S174" s="32">
        <v>386.69400000000007</v>
      </c>
      <c r="U174">
        <v>1</v>
      </c>
    </row>
    <row r="175" spans="1:21" ht="14" thickTop="1" x14ac:dyDescent="0.15">
      <c r="A175" s="205"/>
      <c r="B175" s="199" t="s">
        <v>11</v>
      </c>
      <c r="C175" s="11" t="s">
        <v>8</v>
      </c>
      <c r="D175" s="28">
        <f t="shared" si="32"/>
        <v>123.74208</v>
      </c>
      <c r="E175" s="146" t="s">
        <v>178</v>
      </c>
      <c r="F175" s="89"/>
      <c r="G175" s="156"/>
      <c r="H175" s="156"/>
      <c r="I175" s="156"/>
      <c r="J175" s="156"/>
      <c r="K175" s="156"/>
      <c r="L175" s="156"/>
      <c r="M175" s="156"/>
      <c r="N175" s="156"/>
      <c r="O175" s="156"/>
      <c r="P175" s="157"/>
      <c r="Q175" s="53">
        <f t="shared" si="33"/>
        <v>0</v>
      </c>
      <c r="S175" s="32">
        <v>199.584</v>
      </c>
      <c r="U175">
        <v>1</v>
      </c>
    </row>
    <row r="176" spans="1:21" ht="13" x14ac:dyDescent="0.15">
      <c r="A176" s="205"/>
      <c r="B176" s="206"/>
      <c r="C176" s="7" t="s">
        <v>9</v>
      </c>
      <c r="D176" s="26">
        <f t="shared" si="32"/>
        <v>215.62057440000001</v>
      </c>
      <c r="E176" s="144" t="s">
        <v>178</v>
      </c>
      <c r="F176" s="87"/>
      <c r="G176" s="152"/>
      <c r="H176" s="152"/>
      <c r="I176" s="152"/>
      <c r="J176" s="152"/>
      <c r="K176" s="152"/>
      <c r="L176" s="152"/>
      <c r="M176" s="152"/>
      <c r="N176" s="152"/>
      <c r="O176" s="152"/>
      <c r="P176" s="158"/>
      <c r="Q176" s="49">
        <f t="shared" si="33"/>
        <v>0</v>
      </c>
      <c r="S176" s="32">
        <v>347.77512000000002</v>
      </c>
      <c r="U176">
        <v>1</v>
      </c>
    </row>
    <row r="177" spans="1:21" ht="14" thickBot="1" x14ac:dyDescent="0.2">
      <c r="A177" s="205"/>
      <c r="B177" s="200"/>
      <c r="C177" s="9" t="s">
        <v>10</v>
      </c>
      <c r="D177" s="27">
        <f t="shared" si="32"/>
        <v>316.31569200000007</v>
      </c>
      <c r="E177" s="145" t="s">
        <v>178</v>
      </c>
      <c r="F177" s="88"/>
      <c r="G177" s="154"/>
      <c r="H177" s="154"/>
      <c r="I177" s="154"/>
      <c r="J177" s="154"/>
      <c r="K177" s="154"/>
      <c r="L177" s="154"/>
      <c r="M177" s="154"/>
      <c r="N177" s="154"/>
      <c r="O177" s="154"/>
      <c r="P177" s="159"/>
      <c r="Q177" s="50">
        <f t="shared" si="33"/>
        <v>0</v>
      </c>
      <c r="S177" s="32">
        <v>510.18660000000011</v>
      </c>
      <c r="U177">
        <v>1</v>
      </c>
    </row>
    <row r="178" spans="1:21" ht="15" thickTop="1" thickBot="1" x14ac:dyDescent="0.2">
      <c r="A178" s="35"/>
      <c r="D178" s="24" t="str">
        <f t="shared" si="32"/>
        <v/>
      </c>
      <c r="E178" s="43"/>
      <c r="S178" s="32">
        <v>0</v>
      </c>
    </row>
    <row r="179" spans="1:21" ht="44" customHeight="1" thickTop="1" thickBot="1" x14ac:dyDescent="0.2">
      <c r="A179" s="205" t="e" vm="18">
        <v>#VALUE!</v>
      </c>
      <c r="B179" s="202" t="s">
        <v>154</v>
      </c>
      <c r="C179" s="203"/>
      <c r="D179" s="204"/>
      <c r="E179" s="112"/>
      <c r="F179" s="197" t="s">
        <v>43</v>
      </c>
      <c r="G179" s="198"/>
      <c r="H179" s="198"/>
      <c r="I179" s="198"/>
      <c r="J179" s="198"/>
      <c r="K179" s="198"/>
      <c r="L179" s="198"/>
      <c r="M179" s="198"/>
      <c r="N179" s="198"/>
      <c r="O179" s="198"/>
      <c r="P179" s="198"/>
      <c r="Q179" s="61"/>
      <c r="S179">
        <v>0</v>
      </c>
    </row>
    <row r="180" spans="1:21" ht="14" thickTop="1" x14ac:dyDescent="0.15">
      <c r="A180" s="205"/>
      <c r="B180" s="201" t="s">
        <v>6</v>
      </c>
      <c r="C180" s="5" t="s">
        <v>8</v>
      </c>
      <c r="D180" s="25">
        <f t="shared" ref="D180:D186" si="34">IF(S180&gt;0,S180*$S$4,"")</f>
        <v>107.53776000000001</v>
      </c>
      <c r="E180" s="143" t="s">
        <v>178</v>
      </c>
      <c r="F180" s="70"/>
      <c r="G180" s="150"/>
      <c r="H180" s="150"/>
      <c r="I180" s="150"/>
      <c r="J180" s="150"/>
      <c r="K180" s="150"/>
      <c r="L180" s="150"/>
      <c r="M180" s="150"/>
      <c r="N180" s="150"/>
      <c r="O180" s="150"/>
      <c r="P180" s="161"/>
      <c r="Q180" s="48">
        <f t="shared" ref="Q180:Q185" si="35">SUM(F180:P180)*D180</f>
        <v>0</v>
      </c>
      <c r="S180" s="32">
        <v>173.44800000000001</v>
      </c>
      <c r="T180" t="s">
        <v>121</v>
      </c>
      <c r="U180">
        <v>1</v>
      </c>
    </row>
    <row r="181" spans="1:21" ht="13" x14ac:dyDescent="0.15">
      <c r="A181" s="205"/>
      <c r="B181" s="206"/>
      <c r="C181" s="7" t="s">
        <v>9</v>
      </c>
      <c r="D181" s="26">
        <f t="shared" si="34"/>
        <v>215.62057440000001</v>
      </c>
      <c r="E181" s="144" t="s">
        <v>178</v>
      </c>
      <c r="F181" s="87"/>
      <c r="G181" s="152"/>
      <c r="H181" s="152"/>
      <c r="I181" s="152"/>
      <c r="J181" s="152"/>
      <c r="K181" s="152"/>
      <c r="L181" s="152"/>
      <c r="M181" s="152"/>
      <c r="N181" s="152"/>
      <c r="O181" s="152"/>
      <c r="P181" s="158"/>
      <c r="Q181" s="49">
        <f t="shared" si="35"/>
        <v>0</v>
      </c>
      <c r="S181" s="32">
        <v>347.77512000000002</v>
      </c>
      <c r="U181">
        <v>1</v>
      </c>
    </row>
    <row r="182" spans="1:21" ht="14" thickBot="1" x14ac:dyDescent="0.2">
      <c r="A182" s="205"/>
      <c r="B182" s="200"/>
      <c r="C182" s="9" t="s">
        <v>10</v>
      </c>
      <c r="D182" s="27">
        <f t="shared" si="34"/>
        <v>284.49630000000002</v>
      </c>
      <c r="E182" s="145" t="s">
        <v>178</v>
      </c>
      <c r="F182" s="88"/>
      <c r="G182" s="154"/>
      <c r="H182" s="154"/>
      <c r="I182" s="154"/>
      <c r="J182" s="154"/>
      <c r="K182" s="154"/>
      <c r="L182" s="154"/>
      <c r="M182" s="154"/>
      <c r="N182" s="154"/>
      <c r="O182" s="154"/>
      <c r="P182" s="159"/>
      <c r="Q182" s="50">
        <f t="shared" si="35"/>
        <v>0</v>
      </c>
      <c r="S182" s="32">
        <v>458.86500000000001</v>
      </c>
      <c r="U182">
        <v>1</v>
      </c>
    </row>
    <row r="183" spans="1:21" ht="14" thickTop="1" x14ac:dyDescent="0.15">
      <c r="A183" s="205"/>
      <c r="B183" s="199" t="s">
        <v>11</v>
      </c>
      <c r="C183" s="11" t="s">
        <v>8</v>
      </c>
      <c r="D183" s="28">
        <f t="shared" si="34"/>
        <v>144.36575999999999</v>
      </c>
      <c r="E183" s="146" t="s">
        <v>178</v>
      </c>
      <c r="F183" s="89"/>
      <c r="G183" s="156"/>
      <c r="H183" s="156"/>
      <c r="I183" s="156"/>
      <c r="J183" s="156"/>
      <c r="K183" s="156"/>
      <c r="L183" s="156"/>
      <c r="M183" s="156"/>
      <c r="N183" s="156"/>
      <c r="O183" s="156"/>
      <c r="P183" s="157"/>
      <c r="Q183" s="53">
        <f t="shared" si="35"/>
        <v>0</v>
      </c>
      <c r="S183" s="32">
        <v>232.84800000000001</v>
      </c>
      <c r="U183">
        <v>1</v>
      </c>
    </row>
    <row r="184" spans="1:21" ht="13" x14ac:dyDescent="0.15">
      <c r="A184" s="205"/>
      <c r="B184" s="206"/>
      <c r="C184" s="7" t="s">
        <v>9</v>
      </c>
      <c r="D184" s="26">
        <f t="shared" si="34"/>
        <v>281.73420000000004</v>
      </c>
      <c r="E184" s="144" t="s">
        <v>178</v>
      </c>
      <c r="F184" s="87"/>
      <c r="G184" s="152"/>
      <c r="H184" s="152"/>
      <c r="I184" s="152"/>
      <c r="J184" s="152"/>
      <c r="K184" s="152"/>
      <c r="L184" s="152"/>
      <c r="M184" s="152"/>
      <c r="N184" s="152"/>
      <c r="O184" s="152"/>
      <c r="P184" s="158"/>
      <c r="Q184" s="49">
        <f t="shared" si="35"/>
        <v>0</v>
      </c>
      <c r="S184" s="32">
        <v>454.41000000000008</v>
      </c>
      <c r="U184">
        <v>1</v>
      </c>
    </row>
    <row r="185" spans="1:21" ht="14" thickBot="1" x14ac:dyDescent="0.2">
      <c r="A185" s="205"/>
      <c r="B185" s="200"/>
      <c r="C185" s="9" t="s">
        <v>10</v>
      </c>
      <c r="D185" s="27">
        <f t="shared" si="34"/>
        <v>378.5697432</v>
      </c>
      <c r="E185" s="145" t="s">
        <v>178</v>
      </c>
      <c r="F185" s="88"/>
      <c r="G185" s="154"/>
      <c r="H185" s="154"/>
      <c r="I185" s="154"/>
      <c r="J185" s="154"/>
      <c r="K185" s="154"/>
      <c r="L185" s="154"/>
      <c r="M185" s="154"/>
      <c r="N185" s="154"/>
      <c r="O185" s="154"/>
      <c r="P185" s="159"/>
      <c r="Q185" s="50">
        <f t="shared" si="35"/>
        <v>0</v>
      </c>
      <c r="S185" s="32">
        <v>610.59636</v>
      </c>
      <c r="U185">
        <v>1</v>
      </c>
    </row>
    <row r="186" spans="1:21" ht="15" thickTop="1" thickBot="1" x14ac:dyDescent="0.2">
      <c r="A186" s="35"/>
      <c r="D186" s="24" t="str">
        <f t="shared" si="34"/>
        <v/>
      </c>
      <c r="E186" s="43"/>
      <c r="S186" s="32">
        <v>0</v>
      </c>
    </row>
    <row r="187" spans="1:21" ht="52" customHeight="1" thickTop="1" thickBot="1" x14ac:dyDescent="0.2">
      <c r="A187" s="205" t="e" vm="19">
        <v>#VALUE!</v>
      </c>
      <c r="B187" s="202" t="s">
        <v>155</v>
      </c>
      <c r="C187" s="203"/>
      <c r="D187" s="204"/>
      <c r="E187" s="112"/>
      <c r="F187" s="197" t="s">
        <v>44</v>
      </c>
      <c r="G187" s="198"/>
      <c r="H187" s="198"/>
      <c r="I187" s="198"/>
      <c r="J187" s="198"/>
      <c r="K187" s="198"/>
      <c r="L187" s="198"/>
      <c r="M187" s="198"/>
      <c r="N187" s="198"/>
      <c r="O187" s="198"/>
      <c r="P187" s="198"/>
      <c r="Q187" s="61"/>
      <c r="S187">
        <v>0</v>
      </c>
    </row>
    <row r="188" spans="1:21" ht="14" thickTop="1" x14ac:dyDescent="0.15">
      <c r="A188" s="205"/>
      <c r="B188" s="201" t="s">
        <v>6</v>
      </c>
      <c r="C188" s="5" t="s">
        <v>9</v>
      </c>
      <c r="D188" s="25">
        <f t="shared" ref="D188:D194" si="36">IF(S188&gt;0,S188*$S$4,"")</f>
        <v>90.154944</v>
      </c>
      <c r="E188" s="143" t="s">
        <v>178</v>
      </c>
      <c r="F188" s="70"/>
      <c r="G188" s="150"/>
      <c r="H188" s="150"/>
      <c r="I188" s="150"/>
      <c r="J188" s="150"/>
      <c r="K188" s="150"/>
      <c r="L188" s="150"/>
      <c r="M188" s="150"/>
      <c r="N188" s="150"/>
      <c r="O188" s="150"/>
      <c r="P188" s="161"/>
      <c r="Q188" s="48">
        <f t="shared" ref="Q188:Q193" si="37">SUM(F188:P188)*D188</f>
        <v>0</v>
      </c>
      <c r="S188" s="32">
        <v>145.41120000000001</v>
      </c>
      <c r="T188" t="s">
        <v>122</v>
      </c>
      <c r="U188">
        <v>1</v>
      </c>
    </row>
    <row r="189" spans="1:21" ht="13" x14ac:dyDescent="0.15">
      <c r="A189" s="205"/>
      <c r="B189" s="206"/>
      <c r="C189" s="7" t="s">
        <v>10</v>
      </c>
      <c r="D189" s="26">
        <f t="shared" si="36"/>
        <v>239.75028000000003</v>
      </c>
      <c r="E189" s="144" t="s">
        <v>178</v>
      </c>
      <c r="F189" s="87"/>
      <c r="G189" s="152"/>
      <c r="H189" s="152"/>
      <c r="I189" s="152"/>
      <c r="J189" s="152"/>
      <c r="K189" s="152"/>
      <c r="L189" s="152"/>
      <c r="M189" s="152"/>
      <c r="N189" s="152"/>
      <c r="O189" s="152"/>
      <c r="P189" s="158"/>
      <c r="Q189" s="49">
        <f t="shared" si="37"/>
        <v>0</v>
      </c>
      <c r="S189" s="32">
        <v>386.69400000000007</v>
      </c>
      <c r="U189">
        <v>1</v>
      </c>
    </row>
    <row r="190" spans="1:21" ht="14" thickBot="1" x14ac:dyDescent="0.2">
      <c r="A190" s="205"/>
      <c r="B190" s="200"/>
      <c r="C190" s="9" t="s">
        <v>17</v>
      </c>
      <c r="D190" s="27">
        <f t="shared" si="36"/>
        <v>347.25121200000007</v>
      </c>
      <c r="E190" s="145" t="s">
        <v>178</v>
      </c>
      <c r="F190" s="88"/>
      <c r="G190" s="154"/>
      <c r="H190" s="154"/>
      <c r="I190" s="154"/>
      <c r="J190" s="154"/>
      <c r="K190" s="154"/>
      <c r="L190" s="154"/>
      <c r="M190" s="154"/>
      <c r="N190" s="154"/>
      <c r="O190" s="154"/>
      <c r="P190" s="159"/>
      <c r="Q190" s="50">
        <f t="shared" si="37"/>
        <v>0</v>
      </c>
      <c r="S190" s="32">
        <v>560.08260000000007</v>
      </c>
      <c r="U190">
        <v>1</v>
      </c>
    </row>
    <row r="191" spans="1:21" ht="14" thickTop="1" x14ac:dyDescent="0.15">
      <c r="A191" s="205"/>
      <c r="B191" s="199" t="s">
        <v>11</v>
      </c>
      <c r="C191" s="11" t="s">
        <v>9</v>
      </c>
      <c r="D191" s="28">
        <f t="shared" si="36"/>
        <v>115.6988448</v>
      </c>
      <c r="E191" s="146" t="s">
        <v>178</v>
      </c>
      <c r="F191" s="89"/>
      <c r="G191" s="156"/>
      <c r="H191" s="156"/>
      <c r="I191" s="156"/>
      <c r="J191" s="156"/>
      <c r="K191" s="156"/>
      <c r="L191" s="156"/>
      <c r="M191" s="156"/>
      <c r="N191" s="156"/>
      <c r="O191" s="156"/>
      <c r="P191" s="157"/>
      <c r="Q191" s="53">
        <f t="shared" si="37"/>
        <v>0</v>
      </c>
      <c r="S191" s="32">
        <v>186.61104</v>
      </c>
      <c r="U191">
        <v>1</v>
      </c>
    </row>
    <row r="192" spans="1:21" ht="13" x14ac:dyDescent="0.15">
      <c r="A192" s="205"/>
      <c r="B192" s="206"/>
      <c r="C192" s="7" t="s">
        <v>10</v>
      </c>
      <c r="D192" s="26">
        <f t="shared" si="36"/>
        <v>307.808424</v>
      </c>
      <c r="E192" s="144" t="s">
        <v>178</v>
      </c>
      <c r="F192" s="87"/>
      <c r="G192" s="152"/>
      <c r="H192" s="152"/>
      <c r="I192" s="152"/>
      <c r="J192" s="152"/>
      <c r="K192" s="152"/>
      <c r="L192" s="152"/>
      <c r="M192" s="152"/>
      <c r="N192" s="152"/>
      <c r="O192" s="152"/>
      <c r="P192" s="158"/>
      <c r="Q192" s="49">
        <f t="shared" si="37"/>
        <v>0</v>
      </c>
      <c r="S192" s="32">
        <v>496.46520000000004</v>
      </c>
      <c r="U192">
        <v>1</v>
      </c>
    </row>
    <row r="193" spans="1:21" ht="14" thickBot="1" x14ac:dyDescent="0.2">
      <c r="A193" s="205"/>
      <c r="B193" s="200"/>
      <c r="C193" s="9" t="s">
        <v>17</v>
      </c>
      <c r="D193" s="27">
        <f t="shared" si="36"/>
        <v>457.07230799999996</v>
      </c>
      <c r="E193" s="145" t="s">
        <v>178</v>
      </c>
      <c r="F193" s="88"/>
      <c r="G193" s="154"/>
      <c r="H193" s="154"/>
      <c r="I193" s="154"/>
      <c r="J193" s="154"/>
      <c r="K193" s="154"/>
      <c r="L193" s="154"/>
      <c r="M193" s="154"/>
      <c r="N193" s="154"/>
      <c r="O193" s="154"/>
      <c r="P193" s="159"/>
      <c r="Q193" s="50">
        <f t="shared" si="37"/>
        <v>0</v>
      </c>
      <c r="S193" s="32">
        <v>737.21339999999998</v>
      </c>
      <c r="U193">
        <v>1</v>
      </c>
    </row>
    <row r="194" spans="1:21" ht="15" thickTop="1" thickBot="1" x14ac:dyDescent="0.2">
      <c r="A194" s="35"/>
      <c r="D194" s="24" t="str">
        <f t="shared" si="36"/>
        <v/>
      </c>
      <c r="E194" s="43"/>
      <c r="S194" s="32">
        <v>0</v>
      </c>
    </row>
    <row r="195" spans="1:21" ht="48" customHeight="1" thickTop="1" thickBot="1" x14ac:dyDescent="0.2">
      <c r="A195" s="205" t="e" vm="20">
        <v>#VALUE!</v>
      </c>
      <c r="B195" s="202" t="s">
        <v>156</v>
      </c>
      <c r="C195" s="203"/>
      <c r="D195" s="204"/>
      <c r="E195" s="112"/>
      <c r="F195" s="197" t="s">
        <v>45</v>
      </c>
      <c r="G195" s="198"/>
      <c r="H195" s="198"/>
      <c r="I195" s="198"/>
      <c r="J195" s="198"/>
      <c r="K195" s="198"/>
      <c r="L195" s="198"/>
      <c r="M195" s="198"/>
      <c r="N195" s="198"/>
      <c r="O195" s="198"/>
      <c r="P195" s="198"/>
      <c r="Q195" s="61"/>
      <c r="S195">
        <v>0</v>
      </c>
    </row>
    <row r="196" spans="1:21" ht="14" thickTop="1" x14ac:dyDescent="0.15">
      <c r="A196" s="205"/>
      <c r="B196" s="201" t="s">
        <v>6</v>
      </c>
      <c r="C196" s="5" t="s">
        <v>9</v>
      </c>
      <c r="D196" s="25">
        <f t="shared" ref="D196:D202" si="38">IF(S196&gt;0,S196*$S$4,"")</f>
        <v>211.86411840000002</v>
      </c>
      <c r="E196" s="143" t="s">
        <v>178</v>
      </c>
      <c r="F196" s="70"/>
      <c r="G196" s="150"/>
      <c r="H196" s="150"/>
      <c r="I196" s="150"/>
      <c r="J196" s="150"/>
      <c r="K196" s="150"/>
      <c r="L196" s="150"/>
      <c r="M196" s="150"/>
      <c r="N196" s="150"/>
      <c r="O196" s="150"/>
      <c r="P196" s="161"/>
      <c r="Q196" s="48">
        <f t="shared" ref="Q196:Q201" si="39">SUM(F196:P196)*D196</f>
        <v>0</v>
      </c>
      <c r="S196" s="32">
        <v>341.71632000000005</v>
      </c>
      <c r="T196" t="s">
        <v>123</v>
      </c>
      <c r="U196">
        <v>1</v>
      </c>
    </row>
    <row r="197" spans="1:21" ht="13" x14ac:dyDescent="0.15">
      <c r="A197" s="205"/>
      <c r="B197" s="206"/>
      <c r="C197" s="7" t="s">
        <v>10</v>
      </c>
      <c r="D197" s="26">
        <f t="shared" si="38"/>
        <v>290.02050000000003</v>
      </c>
      <c r="E197" s="144" t="s">
        <v>178</v>
      </c>
      <c r="F197" s="87"/>
      <c r="G197" s="152"/>
      <c r="H197" s="152"/>
      <c r="I197" s="152"/>
      <c r="J197" s="152"/>
      <c r="K197" s="152"/>
      <c r="L197" s="152"/>
      <c r="M197" s="152"/>
      <c r="N197" s="152"/>
      <c r="O197" s="152"/>
      <c r="P197" s="158"/>
      <c r="Q197" s="49">
        <f t="shared" si="39"/>
        <v>0</v>
      </c>
      <c r="S197" s="32">
        <v>467.77500000000003</v>
      </c>
      <c r="U197">
        <v>1</v>
      </c>
    </row>
    <row r="198" spans="1:21" ht="14" thickBot="1" x14ac:dyDescent="0.2">
      <c r="A198" s="205"/>
      <c r="B198" s="200"/>
      <c r="C198" s="9" t="s">
        <v>17</v>
      </c>
      <c r="D198" s="27">
        <f t="shared" si="38"/>
        <v>352.66492800000003</v>
      </c>
      <c r="E198" s="145" t="s">
        <v>178</v>
      </c>
      <c r="F198" s="88"/>
      <c r="G198" s="154"/>
      <c r="H198" s="154"/>
      <c r="I198" s="154"/>
      <c r="J198" s="154"/>
      <c r="K198" s="154"/>
      <c r="L198" s="154"/>
      <c r="M198" s="154"/>
      <c r="N198" s="154"/>
      <c r="O198" s="154"/>
      <c r="P198" s="159"/>
      <c r="Q198" s="50">
        <f t="shared" si="39"/>
        <v>0</v>
      </c>
      <c r="S198" s="32">
        <v>568.81440000000009</v>
      </c>
      <c r="U198">
        <v>1</v>
      </c>
    </row>
    <row r="199" spans="1:21" ht="14" thickTop="1" x14ac:dyDescent="0.15">
      <c r="A199" s="205"/>
      <c r="B199" s="199" t="s">
        <v>11</v>
      </c>
      <c r="C199" s="11" t="s">
        <v>9</v>
      </c>
      <c r="D199" s="28">
        <f t="shared" si="38"/>
        <v>269.71354080000003</v>
      </c>
      <c r="E199" s="146" t="s">
        <v>178</v>
      </c>
      <c r="F199" s="89"/>
      <c r="G199" s="156"/>
      <c r="H199" s="156"/>
      <c r="I199" s="156"/>
      <c r="J199" s="156"/>
      <c r="K199" s="156"/>
      <c r="L199" s="156"/>
      <c r="M199" s="156"/>
      <c r="N199" s="156"/>
      <c r="O199" s="156"/>
      <c r="P199" s="157"/>
      <c r="Q199" s="53">
        <f t="shared" si="39"/>
        <v>0</v>
      </c>
      <c r="S199" s="32">
        <v>435.02184000000005</v>
      </c>
      <c r="U199">
        <v>1</v>
      </c>
    </row>
    <row r="200" spans="1:21" ht="13" x14ac:dyDescent="0.15">
      <c r="A200" s="205"/>
      <c r="B200" s="206"/>
      <c r="C200" s="7" t="s">
        <v>10</v>
      </c>
      <c r="D200" s="26">
        <f t="shared" si="38"/>
        <v>370.45285200000006</v>
      </c>
      <c r="E200" s="144" t="s">
        <v>178</v>
      </c>
      <c r="F200" s="87"/>
      <c r="G200" s="152"/>
      <c r="H200" s="152"/>
      <c r="I200" s="152"/>
      <c r="J200" s="152"/>
      <c r="K200" s="152"/>
      <c r="L200" s="152"/>
      <c r="M200" s="152"/>
      <c r="N200" s="152"/>
      <c r="O200" s="152"/>
      <c r="P200" s="158"/>
      <c r="Q200" s="49">
        <f t="shared" si="39"/>
        <v>0</v>
      </c>
      <c r="S200" s="32">
        <v>597.5046000000001</v>
      </c>
      <c r="U200">
        <v>1</v>
      </c>
    </row>
    <row r="201" spans="1:21" ht="14" thickBot="1" x14ac:dyDescent="0.2">
      <c r="A201" s="205"/>
      <c r="B201" s="200"/>
      <c r="C201" s="9" t="s">
        <v>17</v>
      </c>
      <c r="D201" s="27">
        <f t="shared" si="38"/>
        <v>455.52553200000011</v>
      </c>
      <c r="E201" s="145" t="s">
        <v>178</v>
      </c>
      <c r="F201" s="88"/>
      <c r="G201" s="154"/>
      <c r="H201" s="154"/>
      <c r="I201" s="154"/>
      <c r="J201" s="154"/>
      <c r="K201" s="154"/>
      <c r="L201" s="154"/>
      <c r="M201" s="154"/>
      <c r="N201" s="154"/>
      <c r="O201" s="154"/>
      <c r="P201" s="159"/>
      <c r="Q201" s="50">
        <f t="shared" si="39"/>
        <v>0</v>
      </c>
      <c r="S201" s="32">
        <v>734.71860000000015</v>
      </c>
      <c r="U201">
        <v>1</v>
      </c>
    </row>
    <row r="202" spans="1:21" ht="15" thickTop="1" thickBot="1" x14ac:dyDescent="0.2">
      <c r="A202" s="35"/>
      <c r="B202" s="21"/>
      <c r="C202" s="2"/>
      <c r="D202" s="24" t="str">
        <f t="shared" si="38"/>
        <v/>
      </c>
      <c r="E202" s="43"/>
      <c r="F202" s="44"/>
      <c r="S202" s="32">
        <v>0</v>
      </c>
    </row>
    <row r="203" spans="1:21" ht="52" customHeight="1" thickTop="1" thickBot="1" x14ac:dyDescent="0.2">
      <c r="A203" s="205" t="e" vm="21">
        <v>#VALUE!</v>
      </c>
      <c r="B203" s="202" t="s">
        <v>157</v>
      </c>
      <c r="C203" s="203"/>
      <c r="D203" s="204"/>
      <c r="E203" s="112"/>
      <c r="F203" s="197" t="s">
        <v>46</v>
      </c>
      <c r="G203" s="198"/>
      <c r="H203" s="198"/>
      <c r="I203" s="198"/>
      <c r="J203" s="198"/>
      <c r="K203" s="198"/>
      <c r="L203" s="198"/>
      <c r="M203" s="198"/>
      <c r="N203" s="198"/>
      <c r="O203" s="198"/>
      <c r="P203" s="198"/>
      <c r="Q203" s="61"/>
      <c r="S203">
        <v>0</v>
      </c>
    </row>
    <row r="204" spans="1:21" ht="14" thickTop="1" x14ac:dyDescent="0.15">
      <c r="A204" s="205"/>
      <c r="B204" s="201" t="s">
        <v>6</v>
      </c>
      <c r="C204" s="5" t="s">
        <v>9</v>
      </c>
      <c r="D204" s="25">
        <f t="shared" ref="D204:D210" si="40">IF(S204&gt;0,S204*$S$4,"")</f>
        <v>191.57925599999999</v>
      </c>
      <c r="E204" s="143" t="s">
        <v>178</v>
      </c>
      <c r="F204" s="70"/>
      <c r="G204" s="150"/>
      <c r="H204" s="150"/>
      <c r="I204" s="150"/>
      <c r="J204" s="150"/>
      <c r="K204" s="150"/>
      <c r="L204" s="150"/>
      <c r="M204" s="150"/>
      <c r="N204" s="150"/>
      <c r="O204" s="150"/>
      <c r="P204" s="151"/>
      <c r="Q204" s="45">
        <f t="shared" ref="Q204:Q209" si="41">SUM(F204:P204)*D204</f>
        <v>0</v>
      </c>
      <c r="S204" s="32">
        <v>308.99879999999996</v>
      </c>
      <c r="T204" t="s">
        <v>124</v>
      </c>
      <c r="U204">
        <v>1</v>
      </c>
    </row>
    <row r="205" spans="1:21" ht="13" x14ac:dyDescent="0.15">
      <c r="A205" s="205"/>
      <c r="B205" s="206"/>
      <c r="C205" s="7" t="s">
        <v>10</v>
      </c>
      <c r="D205" s="26">
        <f t="shared" si="40"/>
        <v>262.95192000000003</v>
      </c>
      <c r="E205" s="144" t="s">
        <v>178</v>
      </c>
      <c r="F205" s="87"/>
      <c r="G205" s="152"/>
      <c r="H205" s="152"/>
      <c r="I205" s="152"/>
      <c r="J205" s="152"/>
      <c r="K205" s="152"/>
      <c r="L205" s="152"/>
      <c r="M205" s="152"/>
      <c r="N205" s="152"/>
      <c r="O205" s="152"/>
      <c r="P205" s="153"/>
      <c r="Q205" s="46">
        <f t="shared" si="41"/>
        <v>0</v>
      </c>
      <c r="S205" s="32">
        <v>424.11600000000004</v>
      </c>
      <c r="U205">
        <v>1</v>
      </c>
    </row>
    <row r="206" spans="1:21" ht="14" thickBot="1" x14ac:dyDescent="0.2">
      <c r="A206" s="205"/>
      <c r="B206" s="200"/>
      <c r="C206" s="9" t="s">
        <v>17</v>
      </c>
      <c r="D206" s="27">
        <f t="shared" si="40"/>
        <v>354.98509200000007</v>
      </c>
      <c r="E206" s="145" t="s">
        <v>178</v>
      </c>
      <c r="F206" s="88"/>
      <c r="G206" s="154"/>
      <c r="H206" s="154"/>
      <c r="I206" s="154"/>
      <c r="J206" s="154"/>
      <c r="K206" s="154"/>
      <c r="L206" s="154"/>
      <c r="M206" s="154"/>
      <c r="N206" s="154"/>
      <c r="O206" s="154"/>
      <c r="P206" s="155"/>
      <c r="Q206" s="46">
        <f t="shared" si="41"/>
        <v>0</v>
      </c>
      <c r="S206" s="32">
        <v>572.55660000000012</v>
      </c>
      <c r="U206">
        <v>1</v>
      </c>
    </row>
    <row r="207" spans="1:21" ht="14" thickTop="1" x14ac:dyDescent="0.15">
      <c r="A207" s="205"/>
      <c r="B207" s="199" t="s">
        <v>11</v>
      </c>
      <c r="C207" s="11" t="s">
        <v>9</v>
      </c>
      <c r="D207" s="28">
        <f t="shared" si="40"/>
        <v>247.17480480000003</v>
      </c>
      <c r="E207" s="146" t="s">
        <v>178</v>
      </c>
      <c r="F207" s="89"/>
      <c r="G207" s="156"/>
      <c r="H207" s="156"/>
      <c r="I207" s="156"/>
      <c r="J207" s="156"/>
      <c r="K207" s="156"/>
      <c r="L207" s="156"/>
      <c r="M207" s="156"/>
      <c r="N207" s="156"/>
      <c r="O207" s="156"/>
      <c r="P207" s="157"/>
      <c r="Q207" s="49">
        <f t="shared" si="41"/>
        <v>0</v>
      </c>
      <c r="S207" s="32">
        <v>398.66904000000005</v>
      </c>
      <c r="U207">
        <v>1</v>
      </c>
    </row>
    <row r="208" spans="1:21" ht="13" x14ac:dyDescent="0.15">
      <c r="A208" s="205"/>
      <c r="B208" s="206"/>
      <c r="C208" s="7" t="s">
        <v>10</v>
      </c>
      <c r="D208" s="26">
        <f t="shared" si="40"/>
        <v>339.51733200000001</v>
      </c>
      <c r="E208" s="144" t="s">
        <v>178</v>
      </c>
      <c r="F208" s="87"/>
      <c r="G208" s="152"/>
      <c r="H208" s="152"/>
      <c r="I208" s="152"/>
      <c r="J208" s="152"/>
      <c r="K208" s="152"/>
      <c r="L208" s="152"/>
      <c r="M208" s="152"/>
      <c r="N208" s="152"/>
      <c r="O208" s="152"/>
      <c r="P208" s="158"/>
      <c r="Q208" s="49">
        <f t="shared" si="41"/>
        <v>0</v>
      </c>
      <c r="S208" s="32">
        <v>547.60860000000002</v>
      </c>
      <c r="U208">
        <v>1</v>
      </c>
    </row>
    <row r="209" spans="1:21" ht="14" thickBot="1" x14ac:dyDescent="0.2">
      <c r="A209" s="205"/>
      <c r="B209" s="200"/>
      <c r="C209" s="9" t="s">
        <v>17</v>
      </c>
      <c r="D209" s="27">
        <f t="shared" si="40"/>
        <v>455.52553200000011</v>
      </c>
      <c r="E209" s="145" t="s">
        <v>178</v>
      </c>
      <c r="F209" s="88"/>
      <c r="G209" s="154"/>
      <c r="H209" s="154"/>
      <c r="I209" s="154"/>
      <c r="J209" s="154"/>
      <c r="K209" s="154"/>
      <c r="L209" s="154"/>
      <c r="M209" s="154"/>
      <c r="N209" s="154"/>
      <c r="O209" s="154"/>
      <c r="P209" s="159"/>
      <c r="Q209" s="50">
        <f t="shared" si="41"/>
        <v>0</v>
      </c>
      <c r="S209" s="32">
        <v>734.71860000000015</v>
      </c>
      <c r="U209">
        <v>1</v>
      </c>
    </row>
    <row r="210" spans="1:21" ht="15" thickTop="1" thickBot="1" x14ac:dyDescent="0.2">
      <c r="A210" s="35"/>
      <c r="D210" s="24" t="str">
        <f t="shared" si="40"/>
        <v/>
      </c>
      <c r="E210" s="43"/>
      <c r="S210" s="32">
        <v>0</v>
      </c>
    </row>
    <row r="211" spans="1:21" ht="34" customHeight="1" thickTop="1" thickBot="1" x14ac:dyDescent="0.2">
      <c r="A211" s="205" t="e" vm="22">
        <v>#VALUE!</v>
      </c>
      <c r="B211" s="202" t="s">
        <v>158</v>
      </c>
      <c r="C211" s="203"/>
      <c r="D211" s="204"/>
      <c r="E211" s="112"/>
      <c r="F211" s="197" t="s">
        <v>47</v>
      </c>
      <c r="G211" s="198"/>
      <c r="H211" s="198"/>
      <c r="I211" s="198"/>
      <c r="J211" s="198"/>
      <c r="K211" s="198"/>
      <c r="L211" s="198"/>
      <c r="M211" s="198"/>
      <c r="N211" s="198"/>
      <c r="O211" s="198"/>
      <c r="P211" s="198"/>
      <c r="Q211" s="61"/>
      <c r="S211">
        <v>0</v>
      </c>
    </row>
    <row r="212" spans="1:21" ht="14" thickTop="1" x14ac:dyDescent="0.15">
      <c r="A212" s="205"/>
      <c r="B212" s="201" t="s">
        <v>6</v>
      </c>
      <c r="C212" s="6" t="s">
        <v>50</v>
      </c>
      <c r="D212" s="25">
        <f>IF(S212&gt;0,S212*$S$4,"")</f>
        <v>139.94640000000001</v>
      </c>
      <c r="E212" s="143" t="s">
        <v>178</v>
      </c>
      <c r="F212" s="70"/>
      <c r="G212" s="150"/>
      <c r="H212" s="150"/>
      <c r="I212" s="150"/>
      <c r="J212" s="150"/>
      <c r="K212" s="150"/>
      <c r="L212" s="150"/>
      <c r="M212" s="150"/>
      <c r="N212" s="150"/>
      <c r="O212" s="150"/>
      <c r="P212" s="161"/>
      <c r="Q212" s="48">
        <f>SUM(F212:P212)*D212</f>
        <v>0</v>
      </c>
      <c r="S212" s="32">
        <v>225.72</v>
      </c>
      <c r="T212" t="s">
        <v>125</v>
      </c>
      <c r="U212">
        <v>1</v>
      </c>
    </row>
    <row r="213" spans="1:21" ht="14" thickBot="1" x14ac:dyDescent="0.2">
      <c r="A213" s="205"/>
      <c r="B213" s="200"/>
      <c r="C213" s="10" t="s">
        <v>48</v>
      </c>
      <c r="D213" s="27">
        <f>IF(S213&gt;0,S213*$S$4,"")</f>
        <v>307.808424</v>
      </c>
      <c r="E213" s="145" t="s">
        <v>178</v>
      </c>
      <c r="F213" s="88"/>
      <c r="G213" s="154"/>
      <c r="H213" s="154"/>
      <c r="I213" s="154"/>
      <c r="J213" s="154"/>
      <c r="K213" s="154"/>
      <c r="L213" s="154"/>
      <c r="M213" s="154"/>
      <c r="N213" s="154"/>
      <c r="O213" s="154"/>
      <c r="P213" s="159"/>
      <c r="Q213" s="50">
        <f>SUM(F213:P213)*D213</f>
        <v>0</v>
      </c>
      <c r="S213" s="32">
        <v>496.46520000000004</v>
      </c>
      <c r="U213">
        <v>1</v>
      </c>
    </row>
    <row r="214" spans="1:21" ht="14" thickTop="1" x14ac:dyDescent="0.15">
      <c r="A214" s="205"/>
      <c r="B214" s="199" t="s">
        <v>11</v>
      </c>
      <c r="C214" s="12" t="s">
        <v>50</v>
      </c>
      <c r="D214" s="28">
        <f>IF(S214&gt;0,S214*$S$4,"")</f>
        <v>181.93032000000002</v>
      </c>
      <c r="E214" s="146" t="s">
        <v>178</v>
      </c>
      <c r="F214" s="89"/>
      <c r="G214" s="156"/>
      <c r="H214" s="156"/>
      <c r="I214" s="156"/>
      <c r="J214" s="156"/>
      <c r="K214" s="156"/>
      <c r="L214" s="156"/>
      <c r="M214" s="156"/>
      <c r="N214" s="156"/>
      <c r="O214" s="156"/>
      <c r="P214" s="157"/>
      <c r="Q214" s="53">
        <f>SUM(F214:P214)*D214</f>
        <v>0</v>
      </c>
      <c r="S214" s="32">
        <v>293.43600000000004</v>
      </c>
      <c r="U214">
        <v>1</v>
      </c>
    </row>
    <row r="215" spans="1:21" ht="14" thickBot="1" x14ac:dyDescent="0.2">
      <c r="A215" s="205"/>
      <c r="B215" s="200"/>
      <c r="C215" s="10" t="s">
        <v>48</v>
      </c>
      <c r="D215" s="27">
        <f>IF(S215&gt;0,S215*$S$4,"")</f>
        <v>410.66902800000003</v>
      </c>
      <c r="E215" s="145" t="s">
        <v>178</v>
      </c>
      <c r="F215" s="88"/>
      <c r="G215" s="154"/>
      <c r="H215" s="154"/>
      <c r="I215" s="154"/>
      <c r="J215" s="154"/>
      <c r="K215" s="154"/>
      <c r="L215" s="154"/>
      <c r="M215" s="154"/>
      <c r="N215" s="154"/>
      <c r="O215" s="154"/>
      <c r="P215" s="159"/>
      <c r="Q215" s="50">
        <f>SUM(F215:P215)*D215</f>
        <v>0</v>
      </c>
      <c r="S215" s="32">
        <v>662.36940000000004</v>
      </c>
      <c r="U215">
        <v>1</v>
      </c>
    </row>
    <row r="216" spans="1:21" ht="15" thickTop="1" thickBot="1" x14ac:dyDescent="0.2">
      <c r="A216" s="35"/>
      <c r="B216" s="21"/>
      <c r="C216" s="1"/>
      <c r="D216" s="24" t="str">
        <f>IF(S216&gt;0,S216*$S$4,"")</f>
        <v/>
      </c>
      <c r="E216" s="43"/>
      <c r="F216" s="42"/>
      <c r="S216" s="32">
        <v>0</v>
      </c>
    </row>
    <row r="217" spans="1:21" ht="39" customHeight="1" thickTop="1" thickBot="1" x14ac:dyDescent="0.2">
      <c r="A217" s="205" t="e" vm="23">
        <v>#VALUE!</v>
      </c>
      <c r="B217" s="202" t="s">
        <v>159</v>
      </c>
      <c r="C217" s="203"/>
      <c r="D217" s="204"/>
      <c r="E217" s="112"/>
      <c r="F217" s="197" t="s">
        <v>49</v>
      </c>
      <c r="G217" s="198"/>
      <c r="H217" s="198"/>
      <c r="I217" s="198"/>
      <c r="J217" s="198"/>
      <c r="K217" s="198"/>
      <c r="L217" s="198"/>
      <c r="M217" s="198"/>
      <c r="N217" s="198"/>
      <c r="O217" s="198"/>
      <c r="P217" s="198"/>
      <c r="Q217" s="61"/>
      <c r="S217">
        <v>0</v>
      </c>
    </row>
    <row r="218" spans="1:21" ht="14" thickTop="1" x14ac:dyDescent="0.15">
      <c r="A218" s="205"/>
      <c r="B218" s="201" t="s">
        <v>15</v>
      </c>
      <c r="C218" s="5" t="s">
        <v>50</v>
      </c>
      <c r="D218" s="25">
        <f>IF(S218&gt;0,S218*$S$4,"")</f>
        <v>115.63992000000002</v>
      </c>
      <c r="E218" s="127" t="s">
        <v>179</v>
      </c>
      <c r="F218" s="70"/>
      <c r="G218" s="150"/>
      <c r="H218" s="150"/>
      <c r="I218" s="150"/>
      <c r="J218" s="150"/>
      <c r="K218" s="150"/>
      <c r="L218" s="150"/>
      <c r="M218" s="150"/>
      <c r="N218" s="150"/>
      <c r="O218" s="150"/>
      <c r="P218" s="161"/>
      <c r="Q218" s="48">
        <f>SUM(F218:P218)*D218</f>
        <v>0</v>
      </c>
      <c r="S218" s="32">
        <v>186.51600000000002</v>
      </c>
      <c r="T218" t="s">
        <v>126</v>
      </c>
      <c r="U218">
        <v>1</v>
      </c>
    </row>
    <row r="219" spans="1:21" ht="14" thickBot="1" x14ac:dyDescent="0.2">
      <c r="A219" s="205"/>
      <c r="B219" s="200"/>
      <c r="C219" s="9" t="s">
        <v>51</v>
      </c>
      <c r="D219" s="27">
        <f>IF(S219&gt;0,S219*$S$4,"")</f>
        <v>195.7334544</v>
      </c>
      <c r="E219" s="129" t="s">
        <v>179</v>
      </c>
      <c r="F219" s="88"/>
      <c r="G219" s="154"/>
      <c r="H219" s="154"/>
      <c r="I219" s="154"/>
      <c r="J219" s="154"/>
      <c r="K219" s="154"/>
      <c r="L219" s="154"/>
      <c r="M219" s="154"/>
      <c r="N219" s="154"/>
      <c r="O219" s="154"/>
      <c r="P219" s="159"/>
      <c r="Q219" s="50">
        <f>SUM(F219:P219)*D219</f>
        <v>0</v>
      </c>
      <c r="S219" s="32">
        <v>315.69911999999999</v>
      </c>
      <c r="U219">
        <v>1</v>
      </c>
    </row>
    <row r="220" spans="1:21" ht="14" thickTop="1" x14ac:dyDescent="0.15">
      <c r="A220" s="205"/>
      <c r="B220" s="199" t="s">
        <v>11</v>
      </c>
      <c r="C220" s="11" t="s">
        <v>50</v>
      </c>
      <c r="D220" s="28">
        <f>IF(S220&gt;0,S220*$S$4,"")</f>
        <v>156.15072000000001</v>
      </c>
      <c r="E220" s="130" t="s">
        <v>179</v>
      </c>
      <c r="F220" s="89"/>
      <c r="G220" s="156"/>
      <c r="H220" s="156"/>
      <c r="I220" s="156"/>
      <c r="J220" s="156"/>
      <c r="K220" s="156"/>
      <c r="L220" s="156"/>
      <c r="M220" s="156"/>
      <c r="N220" s="156"/>
      <c r="O220" s="156"/>
      <c r="P220" s="157"/>
      <c r="Q220" s="53">
        <f>SUM(F220:P220)*D220</f>
        <v>0</v>
      </c>
      <c r="S220" s="32">
        <v>251.85600000000002</v>
      </c>
      <c r="U220">
        <v>1</v>
      </c>
    </row>
    <row r="221" spans="1:21" ht="14" thickBot="1" x14ac:dyDescent="0.2">
      <c r="A221" s="205"/>
      <c r="B221" s="200"/>
      <c r="C221" s="9" t="s">
        <v>51</v>
      </c>
      <c r="D221" s="27">
        <f>IF(S221&gt;0,S221*$S$4,"")</f>
        <v>257.94331200000005</v>
      </c>
      <c r="E221" s="129" t="s">
        <v>179</v>
      </c>
      <c r="F221" s="88"/>
      <c r="G221" s="154"/>
      <c r="H221" s="154"/>
      <c r="I221" s="154"/>
      <c r="J221" s="154"/>
      <c r="K221" s="154"/>
      <c r="L221" s="154"/>
      <c r="M221" s="154"/>
      <c r="N221" s="154"/>
      <c r="O221" s="154"/>
      <c r="P221" s="159"/>
      <c r="Q221" s="50">
        <f>SUM(F221:P221)*D221</f>
        <v>0</v>
      </c>
      <c r="S221" s="32">
        <v>416.03760000000005</v>
      </c>
      <c r="U221">
        <v>1</v>
      </c>
    </row>
    <row r="222" spans="1:21" ht="15" thickTop="1" thickBot="1" x14ac:dyDescent="0.2">
      <c r="A222" s="35"/>
      <c r="D222" s="24" t="str">
        <f>IF(S222&gt;0,S222*$S$4,"")</f>
        <v/>
      </c>
      <c r="E222" s="43"/>
      <c r="S222" s="32">
        <v>0</v>
      </c>
    </row>
    <row r="223" spans="1:21" ht="48" customHeight="1" thickTop="1" thickBot="1" x14ac:dyDescent="0.2">
      <c r="A223" s="205" t="e" vm="24">
        <v>#VALUE!</v>
      </c>
      <c r="B223" s="202" t="s">
        <v>160</v>
      </c>
      <c r="C223" s="203"/>
      <c r="D223" s="204"/>
      <c r="E223" s="112"/>
      <c r="F223" s="197" t="s">
        <v>52</v>
      </c>
      <c r="G223" s="198"/>
      <c r="H223" s="198"/>
      <c r="I223" s="198"/>
      <c r="J223" s="198"/>
      <c r="K223" s="198"/>
      <c r="L223" s="198"/>
      <c r="M223" s="198"/>
      <c r="N223" s="198"/>
      <c r="O223" s="198"/>
      <c r="P223" s="198"/>
      <c r="Q223" s="61"/>
      <c r="S223">
        <v>0</v>
      </c>
    </row>
    <row r="224" spans="1:21" ht="14" thickTop="1" x14ac:dyDescent="0.15">
      <c r="A224" s="205"/>
      <c r="B224" s="201" t="s">
        <v>15</v>
      </c>
      <c r="C224" s="5" t="s">
        <v>50</v>
      </c>
      <c r="D224" s="25">
        <f>IF(S224&gt;0,S224*$S$4,"")</f>
        <v>115.63992000000002</v>
      </c>
      <c r="E224" s="127" t="s">
        <v>179</v>
      </c>
      <c r="F224" s="70"/>
      <c r="G224" s="150"/>
      <c r="H224" s="150"/>
      <c r="I224" s="150"/>
      <c r="J224" s="150"/>
      <c r="K224" s="150"/>
      <c r="L224" s="150"/>
      <c r="M224" s="150"/>
      <c r="N224" s="150"/>
      <c r="O224" s="150"/>
      <c r="P224" s="161"/>
      <c r="Q224" s="48">
        <f>SUM(F224:P224)*D224</f>
        <v>0</v>
      </c>
      <c r="S224" s="32">
        <v>186.51600000000002</v>
      </c>
      <c r="T224" t="s">
        <v>127</v>
      </c>
      <c r="U224">
        <v>1</v>
      </c>
    </row>
    <row r="225" spans="1:21" ht="14" thickBot="1" x14ac:dyDescent="0.2">
      <c r="A225" s="205"/>
      <c r="B225" s="200"/>
      <c r="C225" s="9" t="s">
        <v>51</v>
      </c>
      <c r="D225" s="27">
        <f>IF(S225&gt;0,S225*$S$4,"")</f>
        <v>195.7334544</v>
      </c>
      <c r="E225" s="129" t="s">
        <v>179</v>
      </c>
      <c r="F225" s="88"/>
      <c r="G225" s="154"/>
      <c r="H225" s="154"/>
      <c r="I225" s="154"/>
      <c r="J225" s="154"/>
      <c r="K225" s="154"/>
      <c r="L225" s="154"/>
      <c r="M225" s="154"/>
      <c r="N225" s="154"/>
      <c r="O225" s="154"/>
      <c r="P225" s="159"/>
      <c r="Q225" s="50">
        <f>SUM(F225:P225)*D225</f>
        <v>0</v>
      </c>
      <c r="S225" s="32">
        <v>315.69911999999999</v>
      </c>
      <c r="U225">
        <v>1</v>
      </c>
    </row>
    <row r="226" spans="1:21" ht="14" thickTop="1" x14ac:dyDescent="0.15">
      <c r="A226" s="205"/>
      <c r="B226" s="199" t="s">
        <v>11</v>
      </c>
      <c r="C226" s="11" t="s">
        <v>50</v>
      </c>
      <c r="D226" s="28">
        <f>IF(S226&gt;0,S226*$S$4,"")</f>
        <v>156.15072000000001</v>
      </c>
      <c r="E226" s="130" t="s">
        <v>179</v>
      </c>
      <c r="F226" s="89"/>
      <c r="G226" s="156"/>
      <c r="H226" s="156"/>
      <c r="I226" s="156"/>
      <c r="J226" s="156"/>
      <c r="K226" s="156"/>
      <c r="L226" s="156"/>
      <c r="M226" s="156"/>
      <c r="N226" s="156"/>
      <c r="O226" s="156"/>
      <c r="P226" s="157"/>
      <c r="Q226" s="53">
        <f>SUM(F226:P226)*D226</f>
        <v>0</v>
      </c>
      <c r="S226" s="32">
        <v>251.85600000000002</v>
      </c>
      <c r="U226">
        <v>1</v>
      </c>
    </row>
    <row r="227" spans="1:21" ht="14" thickBot="1" x14ac:dyDescent="0.2">
      <c r="A227" s="205"/>
      <c r="B227" s="200"/>
      <c r="C227" s="9" t="s">
        <v>51</v>
      </c>
      <c r="D227" s="27">
        <f>IF(S227&gt;0,S227*$S$4,"")</f>
        <v>257.94331200000005</v>
      </c>
      <c r="E227" s="129" t="s">
        <v>179</v>
      </c>
      <c r="F227" s="88"/>
      <c r="G227" s="154"/>
      <c r="H227" s="154"/>
      <c r="I227" s="154"/>
      <c r="J227" s="154"/>
      <c r="K227" s="154"/>
      <c r="L227" s="154"/>
      <c r="M227" s="154"/>
      <c r="N227" s="154"/>
      <c r="O227" s="154"/>
      <c r="P227" s="159"/>
      <c r="Q227" s="50">
        <f>SUM(F227:P227)*D227</f>
        <v>0</v>
      </c>
      <c r="S227" s="32">
        <v>416.03760000000005</v>
      </c>
      <c r="U227">
        <v>1</v>
      </c>
    </row>
    <row r="228" spans="1:21" ht="15" thickTop="1" thickBot="1" x14ac:dyDescent="0.2">
      <c r="A228" s="35"/>
      <c r="B228" s="21"/>
      <c r="C228" s="1"/>
      <c r="D228" s="24" t="str">
        <f>IF(S228&gt;0,S228*$S$4,"")</f>
        <v/>
      </c>
      <c r="E228" s="43"/>
      <c r="F228" s="42"/>
      <c r="S228" s="32">
        <v>0</v>
      </c>
    </row>
    <row r="229" spans="1:21" ht="47" customHeight="1" thickTop="1" thickBot="1" x14ac:dyDescent="0.2">
      <c r="A229" s="205" t="e" vm="25">
        <v>#VALUE!</v>
      </c>
      <c r="B229" s="202" t="s">
        <v>161</v>
      </c>
      <c r="C229" s="203"/>
      <c r="D229" s="204"/>
      <c r="E229" s="112"/>
      <c r="F229" s="197" t="s">
        <v>53</v>
      </c>
      <c r="G229" s="198"/>
      <c r="H229" s="198"/>
      <c r="I229" s="198"/>
      <c r="J229" s="198"/>
      <c r="K229" s="198"/>
      <c r="L229" s="198"/>
      <c r="M229" s="198"/>
      <c r="N229" s="198"/>
      <c r="O229" s="198"/>
      <c r="P229" s="198"/>
      <c r="Q229" s="61"/>
      <c r="S229">
        <v>0</v>
      </c>
    </row>
    <row r="230" spans="1:21" ht="14" thickTop="1" x14ac:dyDescent="0.15">
      <c r="A230" s="205"/>
      <c r="B230" s="201" t="s">
        <v>15</v>
      </c>
      <c r="C230" s="5" t="s">
        <v>50</v>
      </c>
      <c r="D230" s="25">
        <f>IF(S230&gt;0,S230*$S$4,"")</f>
        <v>115.63992000000002</v>
      </c>
      <c r="E230" s="127" t="s">
        <v>179</v>
      </c>
      <c r="F230" s="70"/>
      <c r="G230" s="150"/>
      <c r="H230" s="150"/>
      <c r="I230" s="150"/>
      <c r="J230" s="150"/>
      <c r="K230" s="150"/>
      <c r="L230" s="150"/>
      <c r="M230" s="150"/>
      <c r="N230" s="150"/>
      <c r="O230" s="150"/>
      <c r="P230" s="161"/>
      <c r="Q230" s="48">
        <f>SUM(F230:P230)*D230</f>
        <v>0</v>
      </c>
      <c r="S230" s="32">
        <v>186.51600000000002</v>
      </c>
      <c r="T230" t="s">
        <v>128</v>
      </c>
      <c r="U230">
        <v>1</v>
      </c>
    </row>
    <row r="231" spans="1:21" ht="14" thickBot="1" x14ac:dyDescent="0.2">
      <c r="A231" s="205"/>
      <c r="B231" s="200"/>
      <c r="C231" s="9" t="s">
        <v>51</v>
      </c>
      <c r="D231" s="27">
        <f>IF(S231&gt;0,S231*$S$4,"")</f>
        <v>195.7334544</v>
      </c>
      <c r="E231" s="129" t="s">
        <v>179</v>
      </c>
      <c r="F231" s="88"/>
      <c r="G231" s="154"/>
      <c r="H231" s="154"/>
      <c r="I231" s="154"/>
      <c r="J231" s="154"/>
      <c r="K231" s="154"/>
      <c r="L231" s="154"/>
      <c r="M231" s="154"/>
      <c r="N231" s="154"/>
      <c r="O231" s="154"/>
      <c r="P231" s="159"/>
      <c r="Q231" s="50">
        <f>SUM(F231:P231)*D231</f>
        <v>0</v>
      </c>
      <c r="S231" s="32">
        <v>315.69911999999999</v>
      </c>
      <c r="U231">
        <v>1</v>
      </c>
    </row>
    <row r="232" spans="1:21" ht="14" thickTop="1" x14ac:dyDescent="0.15">
      <c r="A232" s="205"/>
      <c r="B232" s="201" t="s">
        <v>11</v>
      </c>
      <c r="C232" s="5" t="s">
        <v>50</v>
      </c>
      <c r="D232" s="28">
        <f>IF(S232&gt;0,S232*$S$4,"")</f>
        <v>156.15072000000001</v>
      </c>
      <c r="E232" s="130" t="s">
        <v>179</v>
      </c>
      <c r="F232" s="70"/>
      <c r="G232" s="150"/>
      <c r="H232" s="150"/>
      <c r="I232" s="150"/>
      <c r="J232" s="150"/>
      <c r="K232" s="150"/>
      <c r="L232" s="150"/>
      <c r="M232" s="150"/>
      <c r="N232" s="150"/>
      <c r="O232" s="150"/>
      <c r="P232" s="161"/>
      <c r="Q232" s="48">
        <f>SUM(F232:P232)*D232</f>
        <v>0</v>
      </c>
      <c r="S232" s="32">
        <v>251.85600000000002</v>
      </c>
      <c r="U232">
        <v>1</v>
      </c>
    </row>
    <row r="233" spans="1:21" ht="14" thickBot="1" x14ac:dyDescent="0.2">
      <c r="A233" s="205"/>
      <c r="B233" s="200"/>
      <c r="C233" s="9" t="s">
        <v>51</v>
      </c>
      <c r="D233" s="27">
        <f>IF(S233&gt;0,S233*$S$4,"")</f>
        <v>257.94331200000005</v>
      </c>
      <c r="E233" s="129" t="s">
        <v>179</v>
      </c>
      <c r="F233" s="88"/>
      <c r="G233" s="154"/>
      <c r="H233" s="154"/>
      <c r="I233" s="154"/>
      <c r="J233" s="154"/>
      <c r="K233" s="154"/>
      <c r="L233" s="154"/>
      <c r="M233" s="154"/>
      <c r="N233" s="154"/>
      <c r="O233" s="154"/>
      <c r="P233" s="159"/>
      <c r="Q233" s="50">
        <f>SUM(F233:P233)*D233</f>
        <v>0</v>
      </c>
      <c r="S233" s="32">
        <v>416.03760000000005</v>
      </c>
      <c r="U233">
        <v>1</v>
      </c>
    </row>
    <row r="234" spans="1:21" ht="15" thickTop="1" thickBot="1" x14ac:dyDescent="0.2">
      <c r="A234" s="35"/>
      <c r="D234" s="24" t="str">
        <f>IF(S234&gt;0,S234*$S$4,"")</f>
        <v/>
      </c>
      <c r="E234" s="43"/>
      <c r="S234" s="32">
        <v>0</v>
      </c>
    </row>
    <row r="235" spans="1:21" ht="29" customHeight="1" thickTop="1" thickBot="1" x14ac:dyDescent="0.2">
      <c r="A235" s="205" t="e" vm="26">
        <v>#VALUE!</v>
      </c>
      <c r="B235" s="214" t="s">
        <v>162</v>
      </c>
      <c r="C235" s="217"/>
      <c r="D235" s="218"/>
      <c r="E235" s="112"/>
      <c r="F235" s="197" t="s">
        <v>184</v>
      </c>
      <c r="G235" s="198"/>
      <c r="H235" s="198"/>
      <c r="I235" s="198"/>
      <c r="J235" s="198"/>
      <c r="K235" s="198"/>
      <c r="L235" s="198"/>
      <c r="M235" s="198"/>
      <c r="N235" s="198"/>
      <c r="O235" s="198"/>
      <c r="P235" s="198"/>
      <c r="Q235" s="61"/>
      <c r="S235">
        <v>0</v>
      </c>
    </row>
    <row r="236" spans="1:21" ht="14" thickTop="1" x14ac:dyDescent="0.15">
      <c r="A236" s="205"/>
      <c r="B236" s="201" t="s">
        <v>15</v>
      </c>
      <c r="C236" s="6" t="s">
        <v>50</v>
      </c>
      <c r="D236" s="25">
        <f>IF(S236&gt;0,S236*$S$4,"")</f>
        <v>104.59152000000002</v>
      </c>
      <c r="E236" s="127" t="s">
        <v>179</v>
      </c>
      <c r="F236" s="70"/>
      <c r="G236" s="150"/>
      <c r="H236" s="150"/>
      <c r="I236" s="150"/>
      <c r="J236" s="150"/>
      <c r="K236" s="150"/>
      <c r="L236" s="150"/>
      <c r="M236" s="150"/>
      <c r="N236" s="150"/>
      <c r="O236" s="150"/>
      <c r="P236" s="161"/>
      <c r="Q236" s="48">
        <f>SUM(F236:P236)*D236</f>
        <v>0</v>
      </c>
      <c r="S236" s="32">
        <v>168.69600000000003</v>
      </c>
      <c r="T236" t="s">
        <v>129</v>
      </c>
      <c r="U236">
        <v>1</v>
      </c>
    </row>
    <row r="237" spans="1:21" ht="14" thickBot="1" x14ac:dyDescent="0.2">
      <c r="A237" s="205"/>
      <c r="B237" s="200"/>
      <c r="C237" s="10" t="s">
        <v>51</v>
      </c>
      <c r="D237" s="27">
        <f>IF(S237&gt;0,S237*$S$4,"")</f>
        <v>169.18046640000003</v>
      </c>
      <c r="E237" s="129" t="s">
        <v>179</v>
      </c>
      <c r="F237" s="88"/>
      <c r="G237" s="154"/>
      <c r="H237" s="154"/>
      <c r="I237" s="154"/>
      <c r="J237" s="154"/>
      <c r="K237" s="154"/>
      <c r="L237" s="154"/>
      <c r="M237" s="154"/>
      <c r="N237" s="154"/>
      <c r="O237" s="154"/>
      <c r="P237" s="159"/>
      <c r="Q237" s="50">
        <f>SUM(F237:P237)*D237</f>
        <v>0</v>
      </c>
      <c r="S237" s="32">
        <v>272.87172000000004</v>
      </c>
      <c r="U237">
        <v>1</v>
      </c>
    </row>
    <row r="238" spans="1:21" ht="14" thickTop="1" x14ac:dyDescent="0.15">
      <c r="A238" s="205"/>
      <c r="B238" s="201" t="s">
        <v>11</v>
      </c>
      <c r="C238" s="6" t="s">
        <v>50</v>
      </c>
      <c r="D238" s="28">
        <f>IF(S238&gt;0,S238*$S$4,"")</f>
        <v>135.52704</v>
      </c>
      <c r="E238" s="130" t="s">
        <v>179</v>
      </c>
      <c r="F238" s="70"/>
      <c r="G238" s="150"/>
      <c r="H238" s="150"/>
      <c r="I238" s="150"/>
      <c r="J238" s="150"/>
      <c r="K238" s="150"/>
      <c r="L238" s="150"/>
      <c r="M238" s="150"/>
      <c r="N238" s="150"/>
      <c r="O238" s="150"/>
      <c r="P238" s="161"/>
      <c r="Q238" s="48">
        <f>SUM(F238:P238)*D238</f>
        <v>0</v>
      </c>
      <c r="S238" s="32">
        <v>218.59200000000001</v>
      </c>
      <c r="U238">
        <v>1</v>
      </c>
    </row>
    <row r="239" spans="1:21" ht="14" thickBot="1" x14ac:dyDescent="0.2">
      <c r="A239" s="205"/>
      <c r="B239" s="200"/>
      <c r="C239" s="10" t="s">
        <v>51</v>
      </c>
      <c r="D239" s="27">
        <f>IF(S239&gt;0,S239*$S$4,"")</f>
        <v>220.01047200000002</v>
      </c>
      <c r="E239" s="129" t="s">
        <v>179</v>
      </c>
      <c r="F239" s="88"/>
      <c r="G239" s="154"/>
      <c r="H239" s="154"/>
      <c r="I239" s="154"/>
      <c r="J239" s="154"/>
      <c r="K239" s="154"/>
      <c r="L239" s="154"/>
      <c r="M239" s="154"/>
      <c r="N239" s="154"/>
      <c r="O239" s="154"/>
      <c r="P239" s="159"/>
      <c r="Q239" s="50">
        <f>SUM(F239:P239)*D239</f>
        <v>0</v>
      </c>
      <c r="S239" s="32">
        <v>354.85560000000004</v>
      </c>
      <c r="U239">
        <v>1</v>
      </c>
    </row>
    <row r="240" spans="1:21" ht="15" thickTop="1" thickBot="1" x14ac:dyDescent="0.2">
      <c r="A240" s="35"/>
      <c r="B240" s="21"/>
      <c r="C240" s="1"/>
      <c r="D240" s="24" t="str">
        <f>IF(S240&gt;0,S240*$S$4,"")</f>
        <v/>
      </c>
      <c r="E240" s="43"/>
      <c r="S240" s="32">
        <v>0</v>
      </c>
    </row>
    <row r="241" spans="1:21" ht="46" customHeight="1" thickTop="1" thickBot="1" x14ac:dyDescent="0.2">
      <c r="A241" s="205" t="e" vm="27">
        <v>#VALUE!</v>
      </c>
      <c r="B241" s="214" t="s">
        <v>163</v>
      </c>
      <c r="C241" s="217"/>
      <c r="D241" s="218"/>
      <c r="E241" s="112"/>
      <c r="F241" s="197" t="s">
        <v>183</v>
      </c>
      <c r="G241" s="198"/>
      <c r="H241" s="198"/>
      <c r="I241" s="198"/>
      <c r="J241" s="198"/>
      <c r="K241" s="198"/>
      <c r="L241" s="198"/>
      <c r="M241" s="198"/>
      <c r="N241" s="198"/>
      <c r="O241" s="198"/>
      <c r="P241" s="198"/>
      <c r="Q241" s="61"/>
      <c r="S241">
        <v>0</v>
      </c>
    </row>
    <row r="242" spans="1:21" ht="14" thickTop="1" x14ac:dyDescent="0.15">
      <c r="A242" s="205"/>
      <c r="B242" s="201" t="s">
        <v>15</v>
      </c>
      <c r="C242" s="6" t="s">
        <v>50</v>
      </c>
      <c r="D242" s="25">
        <f>IF(S242&gt;0,S242*$S$4,"")</f>
        <v>104.59152000000002</v>
      </c>
      <c r="E242" s="127" t="s">
        <v>179</v>
      </c>
      <c r="F242" s="70"/>
      <c r="G242" s="150"/>
      <c r="H242" s="150"/>
      <c r="I242" s="150"/>
      <c r="J242" s="150"/>
      <c r="K242" s="150"/>
      <c r="L242" s="150"/>
      <c r="M242" s="150"/>
      <c r="N242" s="150"/>
      <c r="O242" s="150"/>
      <c r="P242" s="161"/>
      <c r="Q242" s="48">
        <f>SUM(F242:P242)*D242</f>
        <v>0</v>
      </c>
      <c r="S242" s="32">
        <v>168.69600000000003</v>
      </c>
      <c r="T242" t="s">
        <v>130</v>
      </c>
      <c r="U242">
        <v>1</v>
      </c>
    </row>
    <row r="243" spans="1:21" ht="14" thickBot="1" x14ac:dyDescent="0.2">
      <c r="A243" s="205"/>
      <c r="B243" s="200"/>
      <c r="C243" s="10" t="s">
        <v>51</v>
      </c>
      <c r="D243" s="27">
        <f>IF(S243&gt;0,S243*$S$4,"")</f>
        <v>169.18046640000003</v>
      </c>
      <c r="E243" s="129" t="s">
        <v>179</v>
      </c>
      <c r="F243" s="88"/>
      <c r="G243" s="154"/>
      <c r="H243" s="154"/>
      <c r="I243" s="154"/>
      <c r="J243" s="154"/>
      <c r="K243" s="154"/>
      <c r="L243" s="154"/>
      <c r="M243" s="154"/>
      <c r="N243" s="154"/>
      <c r="O243" s="154"/>
      <c r="P243" s="159"/>
      <c r="Q243" s="50">
        <f>SUM(F243:P243)*D243</f>
        <v>0</v>
      </c>
      <c r="S243" s="32">
        <v>272.87172000000004</v>
      </c>
      <c r="U243">
        <v>1</v>
      </c>
    </row>
    <row r="244" spans="1:21" ht="14" thickTop="1" x14ac:dyDescent="0.15">
      <c r="A244" s="205"/>
      <c r="B244" s="199" t="s">
        <v>11</v>
      </c>
      <c r="C244" s="12" t="s">
        <v>50</v>
      </c>
      <c r="D244" s="28">
        <f>IF(S244&gt;0,S244*$S$4,"")</f>
        <v>135.52704</v>
      </c>
      <c r="E244" s="130" t="s">
        <v>179</v>
      </c>
      <c r="F244" s="89"/>
      <c r="G244" s="156"/>
      <c r="H244" s="156"/>
      <c r="I244" s="156"/>
      <c r="J244" s="156"/>
      <c r="K244" s="156"/>
      <c r="L244" s="156"/>
      <c r="M244" s="156"/>
      <c r="N244" s="156"/>
      <c r="O244" s="156"/>
      <c r="P244" s="157"/>
      <c r="Q244" s="49">
        <f>SUM(F244:P244)*D244</f>
        <v>0</v>
      </c>
      <c r="S244" s="32">
        <v>218.59200000000001</v>
      </c>
      <c r="U244">
        <v>1</v>
      </c>
    </row>
    <row r="245" spans="1:21" ht="14" thickBot="1" x14ac:dyDescent="0.2">
      <c r="A245" s="205"/>
      <c r="B245" s="200"/>
      <c r="C245" s="10" t="s">
        <v>51</v>
      </c>
      <c r="D245" s="27">
        <f>IF(S245&gt;0,S245*$S$4,"")</f>
        <v>220.01047200000002</v>
      </c>
      <c r="E245" s="129" t="s">
        <v>179</v>
      </c>
      <c r="F245" s="88"/>
      <c r="G245" s="154"/>
      <c r="H245" s="154"/>
      <c r="I245" s="154"/>
      <c r="J245" s="154"/>
      <c r="K245" s="154"/>
      <c r="L245" s="154"/>
      <c r="M245" s="154"/>
      <c r="N245" s="154"/>
      <c r="O245" s="154"/>
      <c r="P245" s="159"/>
      <c r="Q245" s="50">
        <f>SUM(F245:P245)*D245</f>
        <v>0</v>
      </c>
      <c r="S245" s="32">
        <v>354.85560000000004</v>
      </c>
      <c r="U245">
        <v>1</v>
      </c>
    </row>
    <row r="246" spans="1:21" ht="15" thickTop="1" thickBot="1" x14ac:dyDescent="0.2">
      <c r="A246" s="35"/>
      <c r="B246" s="21"/>
      <c r="C246" s="1"/>
      <c r="D246" s="24" t="str">
        <f>IF(S246&gt;0,S246*$S$4,"")</f>
        <v/>
      </c>
      <c r="E246" s="43"/>
      <c r="F246" s="42"/>
      <c r="S246" s="32">
        <v>0</v>
      </c>
    </row>
    <row r="247" spans="1:21" ht="43" customHeight="1" thickTop="1" thickBot="1" x14ac:dyDescent="0.2">
      <c r="A247" s="205" t="e" vm="28">
        <v>#VALUE!</v>
      </c>
      <c r="B247" s="214" t="s">
        <v>164</v>
      </c>
      <c r="C247" s="217"/>
      <c r="D247" s="218"/>
      <c r="E247" s="112"/>
      <c r="F247" s="197" t="s">
        <v>182</v>
      </c>
      <c r="G247" s="198"/>
      <c r="H247" s="198"/>
      <c r="I247" s="198"/>
      <c r="J247" s="198"/>
      <c r="K247" s="198"/>
      <c r="L247" s="198"/>
      <c r="M247" s="198"/>
      <c r="N247" s="198"/>
      <c r="O247" s="198"/>
      <c r="P247" s="198"/>
      <c r="Q247" s="61"/>
      <c r="S247">
        <v>0</v>
      </c>
    </row>
    <row r="248" spans="1:21" ht="14" thickTop="1" x14ac:dyDescent="0.15">
      <c r="A248" s="205"/>
      <c r="B248" s="201" t="s">
        <v>15</v>
      </c>
      <c r="C248" s="6" t="s">
        <v>50</v>
      </c>
      <c r="D248" s="25">
        <f>IF(S248&gt;0,S248*$S$4,"")</f>
        <v>104.59152000000002</v>
      </c>
      <c r="E248" s="127" t="s">
        <v>179</v>
      </c>
      <c r="F248" s="70"/>
      <c r="G248" s="150"/>
      <c r="H248" s="150"/>
      <c r="I248" s="150"/>
      <c r="J248" s="150"/>
      <c r="K248" s="150"/>
      <c r="L248" s="150"/>
      <c r="M248" s="150"/>
      <c r="N248" s="150"/>
      <c r="O248" s="150"/>
      <c r="P248" s="161"/>
      <c r="Q248" s="48">
        <f>SUM(F248:P248)*D248</f>
        <v>0</v>
      </c>
      <c r="S248" s="32">
        <v>168.69600000000003</v>
      </c>
      <c r="T248" t="s">
        <v>131</v>
      </c>
      <c r="U248">
        <v>1</v>
      </c>
    </row>
    <row r="249" spans="1:21" ht="14" thickBot="1" x14ac:dyDescent="0.2">
      <c r="A249" s="205"/>
      <c r="B249" s="200"/>
      <c r="C249" s="10" t="s">
        <v>51</v>
      </c>
      <c r="D249" s="27">
        <f>IF(S249&gt;0,S249*$S$4,"")</f>
        <v>169.18046640000003</v>
      </c>
      <c r="E249" s="129" t="s">
        <v>179</v>
      </c>
      <c r="F249" s="88"/>
      <c r="G249" s="154"/>
      <c r="H249" s="154"/>
      <c r="I249" s="154"/>
      <c r="J249" s="154"/>
      <c r="K249" s="154"/>
      <c r="L249" s="154"/>
      <c r="M249" s="154"/>
      <c r="N249" s="154"/>
      <c r="O249" s="154"/>
      <c r="P249" s="159"/>
      <c r="Q249" s="50">
        <f>SUM(F249:P249)*D249</f>
        <v>0</v>
      </c>
      <c r="S249" s="32">
        <v>272.87172000000004</v>
      </c>
      <c r="U249">
        <v>1</v>
      </c>
    </row>
    <row r="250" spans="1:21" ht="14" thickTop="1" x14ac:dyDescent="0.15">
      <c r="A250" s="205"/>
      <c r="B250" s="199" t="s">
        <v>11</v>
      </c>
      <c r="C250" s="12" t="s">
        <v>50</v>
      </c>
      <c r="D250" s="28">
        <f>IF(S250&gt;0,S250*$S$4,"")</f>
        <v>135.52704</v>
      </c>
      <c r="E250" s="130" t="s">
        <v>179</v>
      </c>
      <c r="F250" s="89"/>
      <c r="G250" s="156"/>
      <c r="H250" s="156"/>
      <c r="I250" s="156"/>
      <c r="J250" s="156"/>
      <c r="K250" s="156"/>
      <c r="L250" s="156"/>
      <c r="M250" s="156"/>
      <c r="N250" s="156"/>
      <c r="O250" s="156"/>
      <c r="P250" s="157"/>
      <c r="Q250" s="49">
        <f>SUM(F250:P250)*D250</f>
        <v>0</v>
      </c>
      <c r="S250" s="32">
        <v>218.59200000000001</v>
      </c>
      <c r="U250">
        <v>1</v>
      </c>
    </row>
    <row r="251" spans="1:21" ht="14" thickBot="1" x14ac:dyDescent="0.2">
      <c r="A251" s="205"/>
      <c r="B251" s="200"/>
      <c r="C251" s="10" t="s">
        <v>51</v>
      </c>
      <c r="D251" s="27">
        <f>IF(S251&gt;0,S251*$S$4,"")</f>
        <v>220.01047200000002</v>
      </c>
      <c r="E251" s="129" t="s">
        <v>179</v>
      </c>
      <c r="F251" s="88"/>
      <c r="G251" s="154"/>
      <c r="H251" s="154"/>
      <c r="I251" s="154"/>
      <c r="J251" s="154"/>
      <c r="K251" s="154"/>
      <c r="L251" s="154"/>
      <c r="M251" s="154"/>
      <c r="N251" s="154"/>
      <c r="O251" s="154"/>
      <c r="P251" s="159"/>
      <c r="Q251" s="50">
        <f>SUM(F251:P251)*D251</f>
        <v>0</v>
      </c>
      <c r="S251" s="32">
        <v>354.85560000000004</v>
      </c>
      <c r="U251">
        <v>1</v>
      </c>
    </row>
    <row r="252" spans="1:21" ht="15" thickTop="1" thickBot="1" x14ac:dyDescent="0.2">
      <c r="A252" s="35"/>
      <c r="D252" s="24" t="str">
        <f>IF(S252&gt;0,S252*$S$4,"")</f>
        <v/>
      </c>
      <c r="E252" s="43"/>
      <c r="S252" s="32">
        <v>0</v>
      </c>
    </row>
    <row r="253" spans="1:21" ht="37" customHeight="1" thickTop="1" thickBot="1" x14ac:dyDescent="0.2">
      <c r="A253" s="205" t="e" vm="29">
        <v>#VALUE!</v>
      </c>
      <c r="B253" s="214" t="s">
        <v>165</v>
      </c>
      <c r="C253" s="217"/>
      <c r="D253" s="218"/>
      <c r="E253" s="112"/>
      <c r="F253" s="197" t="s">
        <v>54</v>
      </c>
      <c r="G253" s="198"/>
      <c r="H253" s="198"/>
      <c r="I253" s="198"/>
      <c r="J253" s="198"/>
      <c r="K253" s="198"/>
      <c r="L253" s="198"/>
      <c r="M253" s="198"/>
      <c r="N253" s="198"/>
      <c r="O253" s="198"/>
      <c r="P253" s="198"/>
      <c r="Q253" s="61"/>
      <c r="S253">
        <v>0</v>
      </c>
    </row>
    <row r="254" spans="1:21" ht="14" thickTop="1" x14ac:dyDescent="0.15">
      <c r="A254" s="205"/>
      <c r="B254" s="201" t="s">
        <v>6</v>
      </c>
      <c r="C254" s="6" t="s">
        <v>50</v>
      </c>
      <c r="D254" s="25">
        <f>IF(S254&gt;0,S254*$S$4,"")</f>
        <v>123.74208</v>
      </c>
      <c r="E254" s="143" t="s">
        <v>178</v>
      </c>
      <c r="F254" s="70"/>
      <c r="G254" s="150"/>
      <c r="H254" s="150"/>
      <c r="I254" s="150"/>
      <c r="J254" s="150"/>
      <c r="K254" s="150"/>
      <c r="L254" s="150"/>
      <c r="M254" s="150"/>
      <c r="N254" s="150"/>
      <c r="O254" s="150"/>
      <c r="P254" s="161"/>
      <c r="Q254" s="48">
        <f>SUM(F254:P254)*D254</f>
        <v>0</v>
      </c>
      <c r="S254" s="32">
        <v>199.584</v>
      </c>
      <c r="T254" t="s">
        <v>132</v>
      </c>
      <c r="U254">
        <v>1</v>
      </c>
    </row>
    <row r="255" spans="1:21" ht="14" thickBot="1" x14ac:dyDescent="0.2">
      <c r="A255" s="205"/>
      <c r="B255" s="200"/>
      <c r="C255" s="10" t="s">
        <v>55</v>
      </c>
      <c r="D255" s="27">
        <f>IF(S255&gt;0,S255*$S$4,"")</f>
        <v>327.91651200000007</v>
      </c>
      <c r="E255" s="145" t="s">
        <v>178</v>
      </c>
      <c r="F255" s="88"/>
      <c r="G255" s="154"/>
      <c r="H255" s="154"/>
      <c r="I255" s="154"/>
      <c r="J255" s="154"/>
      <c r="K255" s="154"/>
      <c r="L255" s="154"/>
      <c r="M255" s="154"/>
      <c r="N255" s="154"/>
      <c r="O255" s="154"/>
      <c r="P255" s="159"/>
      <c r="Q255" s="50">
        <f>SUM(F255:P255)*D255</f>
        <v>0</v>
      </c>
      <c r="S255" s="32">
        <v>528.89760000000012</v>
      </c>
      <c r="U255">
        <v>1</v>
      </c>
    </row>
    <row r="256" spans="1:21" ht="14" thickTop="1" x14ac:dyDescent="0.15">
      <c r="A256" s="205"/>
      <c r="B256" s="199" t="s">
        <v>11</v>
      </c>
      <c r="C256" s="12" t="s">
        <v>50</v>
      </c>
      <c r="D256" s="28">
        <f>IF(S256&gt;0,S256*$S$4,"")</f>
        <v>171.61848000000001</v>
      </c>
      <c r="E256" s="146" t="s">
        <v>178</v>
      </c>
      <c r="F256" s="89"/>
      <c r="G256" s="156"/>
      <c r="H256" s="156"/>
      <c r="I256" s="156"/>
      <c r="J256" s="156"/>
      <c r="K256" s="156"/>
      <c r="L256" s="156"/>
      <c r="M256" s="156"/>
      <c r="N256" s="156"/>
      <c r="O256" s="156"/>
      <c r="P256" s="157"/>
      <c r="Q256" s="49">
        <f>SUM(F256:P256)*D256</f>
        <v>0</v>
      </c>
      <c r="S256" s="32">
        <v>276.80400000000003</v>
      </c>
      <c r="U256">
        <v>1</v>
      </c>
    </row>
    <row r="257" spans="1:21" ht="14" thickBot="1" x14ac:dyDescent="0.2">
      <c r="A257" s="205"/>
      <c r="B257" s="200"/>
      <c r="C257" s="10" t="s">
        <v>55</v>
      </c>
      <c r="D257" s="27">
        <f>IF(S257&gt;0,S257*$S$4,"")</f>
        <v>430.77711599999998</v>
      </c>
      <c r="E257" s="145" t="s">
        <v>178</v>
      </c>
      <c r="F257" s="88"/>
      <c r="G257" s="154"/>
      <c r="H257" s="154"/>
      <c r="I257" s="154"/>
      <c r="J257" s="154"/>
      <c r="K257" s="154"/>
      <c r="L257" s="154"/>
      <c r="M257" s="154"/>
      <c r="N257" s="154"/>
      <c r="O257" s="154"/>
      <c r="P257" s="159"/>
      <c r="Q257" s="50">
        <f>SUM(F257:P257)*D257</f>
        <v>0</v>
      </c>
      <c r="S257" s="32">
        <v>694.80179999999996</v>
      </c>
      <c r="U257">
        <v>1</v>
      </c>
    </row>
    <row r="258" spans="1:21" ht="15" thickTop="1" thickBot="1" x14ac:dyDescent="0.2">
      <c r="A258" s="35"/>
      <c r="D258" s="24" t="str">
        <f>IF(S258&gt;0,S258*$S$4,"")</f>
        <v/>
      </c>
      <c r="E258" s="43"/>
      <c r="S258" s="32">
        <v>0</v>
      </c>
    </row>
    <row r="259" spans="1:21" ht="37" customHeight="1" thickTop="1" thickBot="1" x14ac:dyDescent="0.2">
      <c r="A259" s="205" t="e" vm="30">
        <v>#VALUE!</v>
      </c>
      <c r="B259" s="202" t="s">
        <v>166</v>
      </c>
      <c r="C259" s="203"/>
      <c r="D259" s="204"/>
      <c r="E259" s="112"/>
      <c r="F259" s="197" t="s">
        <v>56</v>
      </c>
      <c r="G259" s="198"/>
      <c r="H259" s="198"/>
      <c r="I259" s="198"/>
      <c r="J259" s="198"/>
      <c r="K259" s="198"/>
      <c r="L259" s="198"/>
      <c r="M259" s="198"/>
      <c r="N259" s="198"/>
      <c r="O259" s="198"/>
      <c r="P259" s="198"/>
      <c r="Q259" s="61"/>
      <c r="S259">
        <v>0</v>
      </c>
    </row>
    <row r="260" spans="1:21" ht="15" thickTop="1" thickBot="1" x14ac:dyDescent="0.2">
      <c r="A260" s="205"/>
      <c r="B260" s="14" t="s">
        <v>57</v>
      </c>
      <c r="C260" s="15" t="s">
        <v>56</v>
      </c>
      <c r="D260" s="119">
        <f>IF(S260&gt;0,S260*$S$4,"")</f>
        <v>147.25307520000001</v>
      </c>
      <c r="E260" s="147" t="s">
        <v>178</v>
      </c>
      <c r="F260" s="90"/>
      <c r="G260" s="163"/>
      <c r="H260" s="163"/>
      <c r="I260" s="163"/>
      <c r="J260" s="163"/>
      <c r="K260" s="163"/>
      <c r="L260" s="163"/>
      <c r="M260" s="163"/>
      <c r="N260" s="163"/>
      <c r="O260" s="163"/>
      <c r="P260" s="164"/>
      <c r="Q260" s="57">
        <f>SUM(F260:P260)*D260</f>
        <v>0</v>
      </c>
      <c r="S260" s="32">
        <v>237.50496000000001</v>
      </c>
      <c r="T260" t="s">
        <v>133</v>
      </c>
    </row>
    <row r="261" spans="1:21" ht="15" thickTop="1" thickBot="1" x14ac:dyDescent="0.2">
      <c r="A261" s="205"/>
      <c r="B261" s="16" t="s">
        <v>58</v>
      </c>
      <c r="C261" s="17" t="s">
        <v>56</v>
      </c>
      <c r="D261" s="120">
        <f>IF(S261&gt;0,S261*$S$4,"")</f>
        <v>189.32538240000002</v>
      </c>
      <c r="E261" s="148" t="s">
        <v>178</v>
      </c>
      <c r="F261" s="91"/>
      <c r="G261" s="165"/>
      <c r="H261" s="165"/>
      <c r="I261" s="165"/>
      <c r="J261" s="165"/>
      <c r="K261" s="165"/>
      <c r="L261" s="165"/>
      <c r="M261" s="165"/>
      <c r="N261" s="165"/>
      <c r="O261" s="165"/>
      <c r="P261" s="166"/>
      <c r="Q261" s="58">
        <f>SUM(F261:P261)*D261</f>
        <v>0</v>
      </c>
      <c r="S261" s="32">
        <v>305.36352000000005</v>
      </c>
      <c r="U261">
        <v>1</v>
      </c>
    </row>
    <row r="262" spans="1:21" ht="15" thickTop="1" thickBot="1" x14ac:dyDescent="0.2">
      <c r="A262" s="35"/>
      <c r="D262" s="24" t="str">
        <f>IF(S262&gt;0,S262*$S$4,"")</f>
        <v/>
      </c>
      <c r="E262" s="43"/>
      <c r="S262" s="32">
        <v>0</v>
      </c>
      <c r="U262">
        <v>1</v>
      </c>
    </row>
    <row r="263" spans="1:21" ht="37" customHeight="1" thickTop="1" thickBot="1" x14ac:dyDescent="0.2">
      <c r="A263" s="205" t="e" vm="31">
        <v>#VALUE!</v>
      </c>
      <c r="B263" s="202" t="s">
        <v>167</v>
      </c>
      <c r="C263" s="203"/>
      <c r="D263" s="204"/>
      <c r="E263" s="112"/>
      <c r="F263" s="197" t="s">
        <v>59</v>
      </c>
      <c r="G263" s="198"/>
      <c r="H263" s="198"/>
      <c r="I263" s="198"/>
      <c r="J263" s="198"/>
      <c r="K263" s="198"/>
      <c r="L263" s="198"/>
      <c r="M263" s="198"/>
      <c r="N263" s="198"/>
      <c r="O263" s="198"/>
      <c r="P263" s="198"/>
      <c r="Q263" s="61"/>
      <c r="S263">
        <v>0</v>
      </c>
    </row>
    <row r="264" spans="1:21" ht="15" thickTop="1" thickBot="1" x14ac:dyDescent="0.2">
      <c r="A264" s="205"/>
      <c r="B264" s="14" t="s">
        <v>57</v>
      </c>
      <c r="C264" s="15" t="s">
        <v>9</v>
      </c>
      <c r="D264" s="119">
        <f>IF(S264&gt;0,S264*$S$4,"")</f>
        <v>128.47079520000003</v>
      </c>
      <c r="E264" s="131" t="s">
        <v>179</v>
      </c>
      <c r="F264" s="90"/>
      <c r="G264" s="163"/>
      <c r="H264" s="163"/>
      <c r="I264" s="163"/>
      <c r="J264" s="163"/>
      <c r="K264" s="163"/>
      <c r="L264" s="163"/>
      <c r="M264" s="163"/>
      <c r="N264" s="163"/>
      <c r="O264" s="163"/>
      <c r="P264" s="164"/>
      <c r="Q264" s="57">
        <f>SUM(F264:P264)*D264</f>
        <v>0</v>
      </c>
      <c r="S264" s="32">
        <v>207.21096000000003</v>
      </c>
      <c r="T264" t="s">
        <v>134</v>
      </c>
      <c r="U264">
        <v>1</v>
      </c>
    </row>
    <row r="265" spans="1:21" ht="15" thickTop="1" thickBot="1" x14ac:dyDescent="0.2">
      <c r="A265" s="205"/>
      <c r="B265" s="16" t="s">
        <v>58</v>
      </c>
      <c r="C265" s="17" t="s">
        <v>9</v>
      </c>
      <c r="D265" s="120">
        <f>IF(S265&gt;0,S265*$S$4,"")</f>
        <v>167.53793760000002</v>
      </c>
      <c r="E265" s="132" t="s">
        <v>179</v>
      </c>
      <c r="F265" s="91"/>
      <c r="G265" s="165"/>
      <c r="H265" s="165"/>
      <c r="I265" s="165"/>
      <c r="J265" s="165"/>
      <c r="K265" s="165"/>
      <c r="L265" s="165"/>
      <c r="M265" s="165"/>
      <c r="N265" s="165"/>
      <c r="O265" s="165"/>
      <c r="P265" s="166"/>
      <c r="Q265" s="58">
        <f>SUM(F265:P265)*D265</f>
        <v>0</v>
      </c>
      <c r="S265" s="32">
        <v>270.22248000000002</v>
      </c>
      <c r="U265">
        <v>1</v>
      </c>
    </row>
    <row r="266" spans="1:21" ht="15" thickTop="1" thickBot="1" x14ac:dyDescent="0.2">
      <c r="A266" s="35"/>
      <c r="D266" s="24" t="str">
        <f>IF(S266&gt;0,S266*$S$4,"")</f>
        <v/>
      </c>
      <c r="E266" s="43"/>
      <c r="S266" s="32">
        <v>0</v>
      </c>
    </row>
    <row r="267" spans="1:21" ht="35" customHeight="1" thickTop="1" thickBot="1" x14ac:dyDescent="0.2">
      <c r="A267" s="205" t="e" vm="32">
        <v>#VALUE!</v>
      </c>
      <c r="B267" s="214" t="s">
        <v>168</v>
      </c>
      <c r="C267" s="217"/>
      <c r="D267" s="218"/>
      <c r="E267" s="112"/>
      <c r="F267" s="197" t="s">
        <v>60</v>
      </c>
      <c r="G267" s="198"/>
      <c r="H267" s="198"/>
      <c r="I267" s="198"/>
      <c r="J267" s="198"/>
      <c r="K267" s="198"/>
      <c r="L267" s="198"/>
      <c r="M267" s="198"/>
      <c r="N267" s="198"/>
      <c r="O267" s="198"/>
      <c r="P267" s="198"/>
      <c r="Q267" s="61"/>
      <c r="S267">
        <v>0</v>
      </c>
    </row>
    <row r="268" spans="1:21" ht="14" thickTop="1" x14ac:dyDescent="0.15">
      <c r="A268" s="205"/>
      <c r="B268" s="201" t="s">
        <v>15</v>
      </c>
      <c r="C268" s="5" t="s">
        <v>50</v>
      </c>
      <c r="D268" s="115">
        <f>IF(S268&gt;0,S268*$S$4,"")</f>
        <v>169.40880000000001</v>
      </c>
      <c r="E268" s="121" t="s">
        <v>179</v>
      </c>
      <c r="F268" s="78"/>
      <c r="G268" s="150"/>
      <c r="H268" s="150"/>
      <c r="I268" s="150"/>
      <c r="J268" s="150"/>
      <c r="K268" s="150"/>
      <c r="L268" s="150"/>
      <c r="M268" s="150"/>
      <c r="N268" s="150"/>
      <c r="O268" s="150"/>
      <c r="P268" s="151"/>
      <c r="Q268" s="45">
        <f>SUM(F268:P268)*D268</f>
        <v>0</v>
      </c>
      <c r="S268" s="32">
        <v>273.24</v>
      </c>
      <c r="T268" t="s">
        <v>135</v>
      </c>
      <c r="U268">
        <v>1</v>
      </c>
    </row>
    <row r="269" spans="1:21" ht="14" thickBot="1" x14ac:dyDescent="0.2">
      <c r="A269" s="205"/>
      <c r="B269" s="200"/>
      <c r="C269" s="9" t="s">
        <v>51</v>
      </c>
      <c r="D269" s="117">
        <f>IF(S269&gt;0,S269*$S$4,"")</f>
        <v>244.28748960000001</v>
      </c>
      <c r="E269" s="124" t="s">
        <v>179</v>
      </c>
      <c r="F269" s="75"/>
      <c r="G269" s="154"/>
      <c r="H269" s="154"/>
      <c r="I269" s="154"/>
      <c r="J269" s="154"/>
      <c r="K269" s="154"/>
      <c r="L269" s="154"/>
      <c r="M269" s="154"/>
      <c r="N269" s="154"/>
      <c r="O269" s="154"/>
      <c r="P269" s="155"/>
      <c r="Q269" s="55">
        <f>SUM(F269:P269)*D269</f>
        <v>0</v>
      </c>
      <c r="S269" s="32">
        <v>394.01208000000003</v>
      </c>
      <c r="U269">
        <v>1</v>
      </c>
    </row>
    <row r="270" spans="1:21" ht="14" thickTop="1" x14ac:dyDescent="0.15">
      <c r="A270" s="205"/>
      <c r="B270" s="199" t="s">
        <v>11</v>
      </c>
      <c r="C270" s="11" t="s">
        <v>50</v>
      </c>
      <c r="D270" s="118">
        <f>IF(S270&gt;0,S270*$S$4,"")</f>
        <v>215.81208000000001</v>
      </c>
      <c r="E270" s="122" t="s">
        <v>179</v>
      </c>
      <c r="F270" s="92"/>
      <c r="G270" s="156"/>
      <c r="H270" s="156"/>
      <c r="I270" s="156"/>
      <c r="J270" s="156"/>
      <c r="K270" s="156"/>
      <c r="L270" s="156"/>
      <c r="M270" s="156"/>
      <c r="N270" s="156"/>
      <c r="O270" s="156"/>
      <c r="P270" s="167"/>
      <c r="Q270" s="59">
        <f>SUM(F270:P270)*D270</f>
        <v>0</v>
      </c>
      <c r="S270" s="32">
        <v>348.084</v>
      </c>
      <c r="U270">
        <v>1</v>
      </c>
    </row>
    <row r="271" spans="1:21" ht="14" thickBot="1" x14ac:dyDescent="0.2">
      <c r="A271" s="205"/>
      <c r="B271" s="200"/>
      <c r="C271" s="9" t="s">
        <v>51</v>
      </c>
      <c r="D271" s="117">
        <f>IF(S271&gt;0,S271*$S$4,"")</f>
        <v>321.67048320000004</v>
      </c>
      <c r="E271" s="124" t="s">
        <v>179</v>
      </c>
      <c r="F271" s="75"/>
      <c r="G271" s="154"/>
      <c r="H271" s="154"/>
      <c r="I271" s="154"/>
      <c r="J271" s="154"/>
      <c r="K271" s="154"/>
      <c r="L271" s="154"/>
      <c r="M271" s="154"/>
      <c r="N271" s="154"/>
      <c r="O271" s="154"/>
      <c r="P271" s="155"/>
      <c r="Q271" s="55">
        <f>SUM(F271:P271)*D271</f>
        <v>0</v>
      </c>
      <c r="S271" s="32">
        <v>518.82336000000009</v>
      </c>
      <c r="U271">
        <v>1</v>
      </c>
    </row>
    <row r="272" spans="1:21" ht="15" thickTop="1" thickBot="1" x14ac:dyDescent="0.2">
      <c r="A272" s="35"/>
      <c r="D272" s="24" t="str">
        <f>IF(S272&gt;0,S272*$S$4,"")</f>
        <v/>
      </c>
      <c r="E272" s="43"/>
      <c r="S272" s="32">
        <v>0</v>
      </c>
    </row>
    <row r="273" spans="1:21" ht="30" customHeight="1" thickTop="1" thickBot="1" x14ac:dyDescent="0.2">
      <c r="A273" s="205" t="e" vm="33">
        <v>#VALUE!</v>
      </c>
      <c r="B273" s="214" t="s">
        <v>169</v>
      </c>
      <c r="C273" s="217"/>
      <c r="D273" s="218"/>
      <c r="E273" s="112"/>
      <c r="F273" s="197" t="s">
        <v>61</v>
      </c>
      <c r="G273" s="198"/>
      <c r="H273" s="198"/>
      <c r="I273" s="198"/>
      <c r="J273" s="198"/>
      <c r="K273" s="198"/>
      <c r="L273" s="198"/>
      <c r="M273" s="198"/>
      <c r="N273" s="198"/>
      <c r="O273" s="198"/>
      <c r="P273" s="198"/>
      <c r="Q273" s="61"/>
      <c r="S273">
        <v>0</v>
      </c>
    </row>
    <row r="274" spans="1:21" ht="14" thickTop="1" x14ac:dyDescent="0.15">
      <c r="A274" s="205"/>
      <c r="B274" s="201" t="s">
        <v>15</v>
      </c>
      <c r="C274" s="5" t="s">
        <v>62</v>
      </c>
      <c r="D274" s="25">
        <f t="shared" ref="D274:D280" si="42">IF(S274&gt;0,S274*$S$4,"")</f>
        <v>111.95712000000002</v>
      </c>
      <c r="E274" s="121" t="s">
        <v>179</v>
      </c>
      <c r="F274" s="78"/>
      <c r="G274" s="150"/>
      <c r="H274" s="150"/>
      <c r="I274" s="150"/>
      <c r="J274" s="150"/>
      <c r="K274" s="150"/>
      <c r="L274" s="150"/>
      <c r="M274" s="150"/>
      <c r="N274" s="150"/>
      <c r="O274" s="150"/>
      <c r="P274" s="151"/>
      <c r="Q274" s="45">
        <f t="shared" ref="Q274:Q279" si="43">SUM(F274:P274)*D274</f>
        <v>0</v>
      </c>
      <c r="S274" s="32">
        <v>180.57600000000002</v>
      </c>
      <c r="T274" t="s">
        <v>136</v>
      </c>
      <c r="U274">
        <v>1</v>
      </c>
    </row>
    <row r="275" spans="1:21" ht="13" x14ac:dyDescent="0.15">
      <c r="A275" s="205"/>
      <c r="B275" s="206"/>
      <c r="C275" s="7" t="s">
        <v>63</v>
      </c>
      <c r="D275" s="26">
        <f t="shared" si="42"/>
        <v>111.95712000000002</v>
      </c>
      <c r="E275" s="123" t="s">
        <v>179</v>
      </c>
      <c r="F275" s="73"/>
      <c r="G275" s="152"/>
      <c r="H275" s="152"/>
      <c r="I275" s="152"/>
      <c r="J275" s="152"/>
      <c r="K275" s="152"/>
      <c r="L275" s="152"/>
      <c r="M275" s="152"/>
      <c r="N275" s="152"/>
      <c r="O275" s="152"/>
      <c r="P275" s="153"/>
      <c r="Q275" s="46">
        <f t="shared" si="43"/>
        <v>0</v>
      </c>
      <c r="S275" s="32">
        <v>180.57600000000002</v>
      </c>
      <c r="U275">
        <v>1</v>
      </c>
    </row>
    <row r="276" spans="1:21" ht="14" thickBot="1" x14ac:dyDescent="0.2">
      <c r="A276" s="205"/>
      <c r="B276" s="200"/>
      <c r="C276" s="9" t="s">
        <v>64</v>
      </c>
      <c r="D276" s="27">
        <f t="shared" si="42"/>
        <v>111.95712000000002</v>
      </c>
      <c r="E276" s="124" t="s">
        <v>179</v>
      </c>
      <c r="F276" s="75"/>
      <c r="G276" s="154"/>
      <c r="H276" s="154"/>
      <c r="I276" s="154"/>
      <c r="J276" s="154"/>
      <c r="K276" s="154"/>
      <c r="L276" s="154"/>
      <c r="M276" s="154"/>
      <c r="N276" s="154"/>
      <c r="O276" s="154"/>
      <c r="P276" s="155"/>
      <c r="Q276" s="55">
        <f t="shared" si="43"/>
        <v>0</v>
      </c>
      <c r="S276" s="32">
        <v>180.57600000000002</v>
      </c>
      <c r="U276">
        <v>1</v>
      </c>
    </row>
    <row r="277" spans="1:21" ht="14" thickTop="1" x14ac:dyDescent="0.15">
      <c r="A277" s="205"/>
      <c r="B277" s="199" t="s">
        <v>22</v>
      </c>
      <c r="C277" s="11" t="s">
        <v>62</v>
      </c>
      <c r="D277" s="28">
        <f t="shared" si="42"/>
        <v>142.89264000000003</v>
      </c>
      <c r="E277" s="122" t="s">
        <v>179</v>
      </c>
      <c r="F277" s="92"/>
      <c r="G277" s="156"/>
      <c r="H277" s="156"/>
      <c r="I277" s="156"/>
      <c r="J277" s="156"/>
      <c r="K277" s="156"/>
      <c r="L277" s="156"/>
      <c r="M277" s="156"/>
      <c r="N277" s="156"/>
      <c r="O277" s="156"/>
      <c r="P277" s="167"/>
      <c r="Q277" s="59">
        <f t="shared" si="43"/>
        <v>0</v>
      </c>
      <c r="S277" s="32">
        <v>230.47200000000004</v>
      </c>
      <c r="U277">
        <v>1</v>
      </c>
    </row>
    <row r="278" spans="1:21" ht="13" x14ac:dyDescent="0.15">
      <c r="A278" s="205"/>
      <c r="B278" s="206"/>
      <c r="C278" s="7" t="s">
        <v>63</v>
      </c>
      <c r="D278" s="26">
        <f t="shared" si="42"/>
        <v>142.89264000000003</v>
      </c>
      <c r="E278" s="123" t="s">
        <v>179</v>
      </c>
      <c r="F278" s="73"/>
      <c r="G278" s="152"/>
      <c r="H278" s="152"/>
      <c r="I278" s="152"/>
      <c r="J278" s="152"/>
      <c r="K278" s="152"/>
      <c r="L278" s="152"/>
      <c r="M278" s="152"/>
      <c r="N278" s="152"/>
      <c r="O278" s="152"/>
      <c r="P278" s="153"/>
      <c r="Q278" s="46">
        <f t="shared" si="43"/>
        <v>0</v>
      </c>
      <c r="S278" s="32">
        <v>230.47200000000004</v>
      </c>
      <c r="U278">
        <v>1</v>
      </c>
    </row>
    <row r="279" spans="1:21" ht="14" thickBot="1" x14ac:dyDescent="0.2">
      <c r="A279" s="205"/>
      <c r="B279" s="200"/>
      <c r="C279" s="9" t="s">
        <v>64</v>
      </c>
      <c r="D279" s="27">
        <f t="shared" si="42"/>
        <v>142.89264000000003</v>
      </c>
      <c r="E279" s="124" t="s">
        <v>179</v>
      </c>
      <c r="F279" s="75"/>
      <c r="G279" s="154"/>
      <c r="H279" s="154"/>
      <c r="I279" s="154"/>
      <c r="J279" s="154"/>
      <c r="K279" s="154"/>
      <c r="L279" s="154"/>
      <c r="M279" s="154"/>
      <c r="N279" s="154"/>
      <c r="O279" s="154"/>
      <c r="P279" s="155"/>
      <c r="Q279" s="55">
        <f t="shared" si="43"/>
        <v>0</v>
      </c>
      <c r="S279" s="32">
        <v>230.47200000000004</v>
      </c>
      <c r="U279">
        <v>1</v>
      </c>
    </row>
    <row r="280" spans="1:21" ht="15" thickTop="1" thickBot="1" x14ac:dyDescent="0.2">
      <c r="A280" s="35"/>
      <c r="B280" s="21"/>
      <c r="C280" s="1"/>
      <c r="D280" s="24" t="str">
        <f t="shared" si="42"/>
        <v/>
      </c>
      <c r="E280" s="43"/>
      <c r="F280" s="42"/>
      <c r="S280" s="32">
        <v>0</v>
      </c>
    </row>
    <row r="281" spans="1:21" ht="69" customHeight="1" thickTop="1" thickBot="1" x14ac:dyDescent="0.2">
      <c r="A281" s="205" t="e" vm="34">
        <v>#VALUE!</v>
      </c>
      <c r="B281" s="214" t="s">
        <v>170</v>
      </c>
      <c r="C281" s="217"/>
      <c r="D281" s="218"/>
      <c r="E281" s="112"/>
      <c r="F281" s="197" t="s">
        <v>65</v>
      </c>
      <c r="G281" s="198"/>
      <c r="H281" s="198"/>
      <c r="I281" s="198"/>
      <c r="J281" s="198"/>
      <c r="K281" s="198"/>
      <c r="L281" s="198"/>
      <c r="M281" s="198"/>
      <c r="N281" s="198"/>
      <c r="O281" s="198"/>
      <c r="P281" s="198"/>
      <c r="Q281" s="61"/>
      <c r="S281">
        <v>0</v>
      </c>
    </row>
    <row r="282" spans="1:21" ht="14" thickTop="1" x14ac:dyDescent="0.15">
      <c r="A282" s="205"/>
      <c r="B282" s="199" t="s">
        <v>6</v>
      </c>
      <c r="C282" s="11" t="s">
        <v>7</v>
      </c>
      <c r="D282" s="25">
        <f t="shared" ref="D282:D290" si="44">IF(S282&gt;0,S282*$S$4,"")</f>
        <v>36.828000000000003</v>
      </c>
      <c r="E282" s="127" t="s">
        <v>179</v>
      </c>
      <c r="F282" s="70"/>
      <c r="G282" s="150"/>
      <c r="H282" s="150"/>
      <c r="I282" s="150"/>
      <c r="J282" s="150"/>
      <c r="K282" s="150"/>
      <c r="L282" s="150"/>
      <c r="M282" s="150"/>
      <c r="N282" s="156"/>
      <c r="O282" s="156"/>
      <c r="P282" s="157"/>
      <c r="Q282" s="48">
        <f t="shared" ref="Q282:Q289" si="45">SUM(F282:P282)*D282</f>
        <v>0</v>
      </c>
      <c r="S282" s="32">
        <v>59.400000000000006</v>
      </c>
      <c r="T282" t="s">
        <v>137</v>
      </c>
      <c r="U282">
        <v>1</v>
      </c>
    </row>
    <row r="283" spans="1:21" ht="13" x14ac:dyDescent="0.15">
      <c r="A283" s="205"/>
      <c r="B283" s="206"/>
      <c r="C283" s="7" t="s">
        <v>8</v>
      </c>
      <c r="D283" s="26">
        <f t="shared" si="44"/>
        <v>75.865679999999998</v>
      </c>
      <c r="E283" s="128" t="s">
        <v>179</v>
      </c>
      <c r="F283" s="87"/>
      <c r="G283" s="152"/>
      <c r="H283" s="152"/>
      <c r="I283" s="152"/>
      <c r="J283" s="152"/>
      <c r="K283" s="152"/>
      <c r="L283" s="152"/>
      <c r="M283" s="152"/>
      <c r="N283" s="152"/>
      <c r="O283" s="152"/>
      <c r="P283" s="158"/>
      <c r="Q283" s="49">
        <f t="shared" si="45"/>
        <v>0</v>
      </c>
      <c r="S283" s="32">
        <v>122.364</v>
      </c>
      <c r="U283">
        <v>1</v>
      </c>
    </row>
    <row r="284" spans="1:21" ht="13" x14ac:dyDescent="0.15">
      <c r="A284" s="205"/>
      <c r="B284" s="206"/>
      <c r="C284" s="7" t="s">
        <v>9</v>
      </c>
      <c r="D284" s="26">
        <f t="shared" si="44"/>
        <v>109.68851520000003</v>
      </c>
      <c r="E284" s="128" t="s">
        <v>179</v>
      </c>
      <c r="F284" s="87"/>
      <c r="G284" s="152"/>
      <c r="H284" s="152"/>
      <c r="I284" s="152"/>
      <c r="J284" s="152"/>
      <c r="K284" s="152"/>
      <c r="L284" s="152"/>
      <c r="M284" s="152"/>
      <c r="N284" s="152"/>
      <c r="O284" s="152"/>
      <c r="P284" s="158"/>
      <c r="Q284" s="49">
        <f t="shared" si="45"/>
        <v>0</v>
      </c>
      <c r="S284" s="32">
        <v>176.91696000000005</v>
      </c>
      <c r="U284">
        <v>1</v>
      </c>
    </row>
    <row r="285" spans="1:21" ht="14" thickBot="1" x14ac:dyDescent="0.2">
      <c r="A285" s="205"/>
      <c r="B285" s="219"/>
      <c r="C285" s="18" t="s">
        <v>10</v>
      </c>
      <c r="D285" s="27">
        <f t="shared" si="44"/>
        <v>160.83524160000002</v>
      </c>
      <c r="E285" s="133" t="s">
        <v>179</v>
      </c>
      <c r="F285" s="94"/>
      <c r="G285" s="160"/>
      <c r="H285" s="160"/>
      <c r="I285" s="160"/>
      <c r="J285" s="160"/>
      <c r="K285" s="160"/>
      <c r="L285" s="160"/>
      <c r="M285" s="160"/>
      <c r="N285" s="160"/>
      <c r="O285" s="160"/>
      <c r="P285" s="155"/>
      <c r="Q285" s="55">
        <f t="shared" si="45"/>
        <v>0</v>
      </c>
      <c r="S285" s="32">
        <v>259.41168000000005</v>
      </c>
      <c r="U285">
        <v>1</v>
      </c>
    </row>
    <row r="286" spans="1:21" ht="14" thickTop="1" x14ac:dyDescent="0.15">
      <c r="A286" s="205"/>
      <c r="B286" s="201" t="s">
        <v>11</v>
      </c>
      <c r="C286" s="5" t="s">
        <v>7</v>
      </c>
      <c r="D286" s="28">
        <f t="shared" si="44"/>
        <v>48.612960000000001</v>
      </c>
      <c r="E286" s="134" t="s">
        <v>179</v>
      </c>
      <c r="F286" s="70"/>
      <c r="G286" s="150"/>
      <c r="H286" s="150"/>
      <c r="I286" s="150"/>
      <c r="J286" s="150"/>
      <c r="K286" s="150"/>
      <c r="L286" s="150"/>
      <c r="M286" s="150"/>
      <c r="N286" s="150"/>
      <c r="O286" s="150"/>
      <c r="P286" s="151"/>
      <c r="Q286" s="46">
        <f t="shared" si="45"/>
        <v>0</v>
      </c>
      <c r="S286" s="32">
        <v>78.408000000000001</v>
      </c>
      <c r="U286">
        <v>1</v>
      </c>
    </row>
    <row r="287" spans="1:21" ht="13" x14ac:dyDescent="0.15">
      <c r="A287" s="205"/>
      <c r="B287" s="206"/>
      <c r="C287" s="7" t="s">
        <v>8</v>
      </c>
      <c r="D287" s="26">
        <f t="shared" si="44"/>
        <v>99.435600000000008</v>
      </c>
      <c r="E287" s="128" t="s">
        <v>179</v>
      </c>
      <c r="F287" s="87"/>
      <c r="G287" s="152"/>
      <c r="H287" s="152"/>
      <c r="I287" s="152"/>
      <c r="J287" s="152"/>
      <c r="K287" s="152"/>
      <c r="L287" s="152"/>
      <c r="M287" s="152"/>
      <c r="N287" s="152"/>
      <c r="O287" s="152"/>
      <c r="P287" s="153"/>
      <c r="Q287" s="46">
        <f t="shared" si="45"/>
        <v>0</v>
      </c>
      <c r="S287" s="32">
        <v>160.38000000000002</v>
      </c>
      <c r="U287">
        <v>1</v>
      </c>
    </row>
    <row r="288" spans="1:21" ht="13" x14ac:dyDescent="0.15">
      <c r="A288" s="205"/>
      <c r="B288" s="206"/>
      <c r="C288" s="7" t="s">
        <v>9</v>
      </c>
      <c r="D288" s="26">
        <f t="shared" si="44"/>
        <v>147.25307520000001</v>
      </c>
      <c r="E288" s="128" t="s">
        <v>179</v>
      </c>
      <c r="F288" s="87"/>
      <c r="G288" s="152"/>
      <c r="H288" s="152"/>
      <c r="I288" s="152"/>
      <c r="J288" s="152"/>
      <c r="K288" s="152"/>
      <c r="L288" s="152"/>
      <c r="M288" s="152"/>
      <c r="N288" s="152"/>
      <c r="O288" s="152"/>
      <c r="P288" s="153"/>
      <c r="Q288" s="46">
        <f t="shared" si="45"/>
        <v>0</v>
      </c>
      <c r="S288" s="32">
        <v>237.50496000000001</v>
      </c>
      <c r="U288">
        <v>1</v>
      </c>
    </row>
    <row r="289" spans="1:21" ht="14" thickBot="1" x14ac:dyDescent="0.2">
      <c r="A289" s="205"/>
      <c r="B289" s="200"/>
      <c r="C289" s="9" t="s">
        <v>10</v>
      </c>
      <c r="D289" s="27">
        <f t="shared" si="44"/>
        <v>210.90659040000003</v>
      </c>
      <c r="E289" s="129" t="s">
        <v>179</v>
      </c>
      <c r="F289" s="88"/>
      <c r="G289" s="154"/>
      <c r="H289" s="154"/>
      <c r="I289" s="154"/>
      <c r="J289" s="154"/>
      <c r="K289" s="154"/>
      <c r="L289" s="154"/>
      <c r="M289" s="154"/>
      <c r="N289" s="154"/>
      <c r="O289" s="154"/>
      <c r="P289" s="155"/>
      <c r="Q289" s="55">
        <f t="shared" si="45"/>
        <v>0</v>
      </c>
      <c r="S289" s="32">
        <v>340.17192000000006</v>
      </c>
      <c r="U289">
        <v>1</v>
      </c>
    </row>
    <row r="290" spans="1:21" ht="15" thickTop="1" thickBot="1" x14ac:dyDescent="0.2">
      <c r="A290" s="35"/>
      <c r="B290" s="21"/>
      <c r="C290" s="1"/>
      <c r="D290" s="24" t="str">
        <f t="shared" si="44"/>
        <v/>
      </c>
      <c r="E290" s="43"/>
      <c r="F290" s="42"/>
      <c r="S290" s="32">
        <v>0</v>
      </c>
    </row>
    <row r="291" spans="1:21" ht="68" customHeight="1" thickTop="1" thickBot="1" x14ac:dyDescent="0.2">
      <c r="A291" s="205" t="e" vm="35">
        <v>#VALUE!</v>
      </c>
      <c r="B291" s="214" t="s">
        <v>171</v>
      </c>
      <c r="C291" s="217"/>
      <c r="D291" s="218"/>
      <c r="E291" s="112"/>
      <c r="F291" s="197" t="s">
        <v>66</v>
      </c>
      <c r="G291" s="198"/>
      <c r="H291" s="198"/>
      <c r="I291" s="198"/>
      <c r="J291" s="198"/>
      <c r="K291" s="198"/>
      <c r="L291" s="198"/>
      <c r="M291" s="198"/>
      <c r="N291" s="198"/>
      <c r="O291" s="198"/>
      <c r="P291" s="198"/>
      <c r="Q291" s="61"/>
      <c r="S291">
        <v>0</v>
      </c>
    </row>
    <row r="292" spans="1:21" ht="14" thickTop="1" x14ac:dyDescent="0.15">
      <c r="A292" s="205"/>
      <c r="B292" s="201" t="s">
        <v>15</v>
      </c>
      <c r="C292" s="5" t="s">
        <v>50</v>
      </c>
      <c r="D292" s="25">
        <f t="shared" ref="D292:D298" si="46">IF(S292&gt;0,S292*$S$4,"")</f>
        <v>35.354880000000001</v>
      </c>
      <c r="E292" s="127" t="s">
        <v>179</v>
      </c>
      <c r="F292" s="70"/>
      <c r="G292" s="150"/>
      <c r="H292" s="150"/>
      <c r="I292" s="150"/>
      <c r="J292" s="150"/>
      <c r="K292" s="150"/>
      <c r="L292" s="150"/>
      <c r="M292" s="150"/>
      <c r="N292" s="150"/>
      <c r="O292" s="150"/>
      <c r="P292" s="151"/>
      <c r="Q292" s="45">
        <f t="shared" ref="Q292:Q297" si="47">SUM(F292:P292)*D292</f>
        <v>0</v>
      </c>
      <c r="S292" s="32">
        <v>57.024000000000008</v>
      </c>
      <c r="T292" t="s">
        <v>138</v>
      </c>
      <c r="U292">
        <v>1</v>
      </c>
    </row>
    <row r="293" spans="1:21" ht="13" x14ac:dyDescent="0.15">
      <c r="A293" s="205"/>
      <c r="B293" s="206"/>
      <c r="C293" s="7" t="s">
        <v>9</v>
      </c>
      <c r="D293" s="26">
        <f t="shared" si="46"/>
        <v>67.76352</v>
      </c>
      <c r="E293" s="128" t="s">
        <v>179</v>
      </c>
      <c r="F293" s="87"/>
      <c r="G293" s="152"/>
      <c r="H293" s="152"/>
      <c r="I293" s="152"/>
      <c r="J293" s="152"/>
      <c r="K293" s="152"/>
      <c r="L293" s="152"/>
      <c r="M293" s="152"/>
      <c r="N293" s="152"/>
      <c r="O293" s="152"/>
      <c r="P293" s="153"/>
      <c r="Q293" s="46">
        <f t="shared" si="47"/>
        <v>0</v>
      </c>
      <c r="S293" s="32">
        <v>109.29600000000001</v>
      </c>
      <c r="U293">
        <v>1</v>
      </c>
    </row>
    <row r="294" spans="1:21" ht="14" thickBot="1" x14ac:dyDescent="0.2">
      <c r="A294" s="205"/>
      <c r="B294" s="200"/>
      <c r="C294" s="9" t="s">
        <v>51</v>
      </c>
      <c r="D294" s="27">
        <f t="shared" si="46"/>
        <v>99.435600000000008</v>
      </c>
      <c r="E294" s="129" t="s">
        <v>179</v>
      </c>
      <c r="F294" s="88"/>
      <c r="G294" s="154"/>
      <c r="H294" s="154"/>
      <c r="I294" s="154"/>
      <c r="J294" s="154"/>
      <c r="K294" s="154"/>
      <c r="L294" s="154"/>
      <c r="M294" s="154"/>
      <c r="N294" s="154"/>
      <c r="O294" s="154"/>
      <c r="P294" s="155"/>
      <c r="Q294" s="55">
        <f t="shared" si="47"/>
        <v>0</v>
      </c>
      <c r="S294" s="32">
        <v>160.38000000000002</v>
      </c>
      <c r="U294">
        <v>1</v>
      </c>
    </row>
    <row r="295" spans="1:21" ht="14" thickTop="1" x14ac:dyDescent="0.15">
      <c r="A295" s="205"/>
      <c r="B295" s="199" t="s">
        <v>22</v>
      </c>
      <c r="C295" s="11" t="s">
        <v>50</v>
      </c>
      <c r="D295" s="28">
        <f t="shared" si="46"/>
        <v>48.612960000000001</v>
      </c>
      <c r="E295" s="130" t="s">
        <v>179</v>
      </c>
      <c r="F295" s="89"/>
      <c r="G295" s="156"/>
      <c r="H295" s="156"/>
      <c r="I295" s="156"/>
      <c r="J295" s="156"/>
      <c r="K295" s="156"/>
      <c r="L295" s="156"/>
      <c r="M295" s="156"/>
      <c r="N295" s="156"/>
      <c r="O295" s="156"/>
      <c r="P295" s="157"/>
      <c r="Q295" s="49">
        <f t="shared" si="47"/>
        <v>0</v>
      </c>
      <c r="S295" s="32">
        <v>78.408000000000001</v>
      </c>
      <c r="U295">
        <v>1</v>
      </c>
    </row>
    <row r="296" spans="1:21" ht="13" x14ac:dyDescent="0.15">
      <c r="A296" s="205"/>
      <c r="B296" s="206"/>
      <c r="C296" s="7" t="s">
        <v>9</v>
      </c>
      <c r="D296" s="26">
        <f t="shared" si="46"/>
        <v>87.65064000000001</v>
      </c>
      <c r="E296" s="128" t="s">
        <v>179</v>
      </c>
      <c r="F296" s="87"/>
      <c r="G296" s="152"/>
      <c r="H296" s="152"/>
      <c r="I296" s="152"/>
      <c r="J296" s="152"/>
      <c r="K296" s="152"/>
      <c r="L296" s="152"/>
      <c r="M296" s="152"/>
      <c r="N296" s="152"/>
      <c r="O296" s="152"/>
      <c r="P296" s="158"/>
      <c r="Q296" s="49">
        <f t="shared" si="47"/>
        <v>0</v>
      </c>
      <c r="S296" s="32">
        <v>141.37200000000001</v>
      </c>
      <c r="U296">
        <v>1</v>
      </c>
    </row>
    <row r="297" spans="1:21" ht="14" thickBot="1" x14ac:dyDescent="0.2">
      <c r="A297" s="205"/>
      <c r="B297" s="200"/>
      <c r="C297" s="9" t="s">
        <v>51</v>
      </c>
      <c r="D297" s="27">
        <f t="shared" si="46"/>
        <v>131.84424000000001</v>
      </c>
      <c r="E297" s="129" t="s">
        <v>179</v>
      </c>
      <c r="F297" s="88"/>
      <c r="G297" s="154"/>
      <c r="H297" s="154"/>
      <c r="I297" s="154"/>
      <c r="J297" s="154"/>
      <c r="K297" s="154"/>
      <c r="L297" s="154"/>
      <c r="M297" s="154"/>
      <c r="N297" s="154"/>
      <c r="O297" s="154"/>
      <c r="P297" s="159"/>
      <c r="Q297" s="50">
        <f t="shared" si="47"/>
        <v>0</v>
      </c>
      <c r="S297" s="32">
        <v>212.65200000000002</v>
      </c>
      <c r="U297">
        <v>1</v>
      </c>
    </row>
    <row r="298" spans="1:21" ht="15" thickTop="1" thickBot="1" x14ac:dyDescent="0.2">
      <c r="A298" s="35"/>
      <c r="B298" s="21"/>
      <c r="C298" s="1"/>
      <c r="D298" s="24" t="str">
        <f t="shared" si="46"/>
        <v/>
      </c>
      <c r="E298" s="43"/>
      <c r="F298" s="42"/>
      <c r="S298" s="32">
        <v>0</v>
      </c>
    </row>
    <row r="299" spans="1:21" ht="31" customHeight="1" thickTop="1" thickBot="1" x14ac:dyDescent="0.2">
      <c r="A299" s="205" t="e" vm="36">
        <v>#VALUE!</v>
      </c>
      <c r="B299" s="214" t="s">
        <v>172</v>
      </c>
      <c r="C299" s="217"/>
      <c r="D299" s="218"/>
      <c r="E299" s="112"/>
      <c r="F299" s="197" t="s">
        <v>67</v>
      </c>
      <c r="G299" s="198"/>
      <c r="H299" s="198"/>
      <c r="I299" s="198"/>
      <c r="J299" s="198"/>
      <c r="K299" s="198"/>
      <c r="L299" s="198"/>
      <c r="M299" s="198"/>
      <c r="N299" s="198"/>
      <c r="O299" s="198"/>
      <c r="P299" s="198"/>
      <c r="Q299" s="61"/>
      <c r="S299">
        <v>0</v>
      </c>
    </row>
    <row r="300" spans="1:21" ht="15" thickTop="1" thickBot="1" x14ac:dyDescent="0.2">
      <c r="A300" s="205"/>
      <c r="B300" s="14" t="s">
        <v>15</v>
      </c>
      <c r="C300" s="15" t="s">
        <v>9</v>
      </c>
      <c r="D300" s="29">
        <f>IF(S300&gt;0,S300*$S$4,"")</f>
        <v>217.1231568</v>
      </c>
      <c r="E300" s="135" t="s">
        <v>179</v>
      </c>
      <c r="F300" s="95"/>
      <c r="G300" s="163"/>
      <c r="H300" s="163"/>
      <c r="I300" s="163"/>
      <c r="J300" s="163"/>
      <c r="K300" s="163"/>
      <c r="L300" s="163"/>
      <c r="M300" s="163"/>
      <c r="N300" s="163"/>
      <c r="O300" s="163"/>
      <c r="P300" s="164"/>
      <c r="Q300" s="55">
        <f>SUM(F300:P300)*D300</f>
        <v>0</v>
      </c>
      <c r="S300" s="32">
        <v>350.19864000000001</v>
      </c>
      <c r="T300" t="s">
        <v>139</v>
      </c>
      <c r="U300">
        <v>1</v>
      </c>
    </row>
    <row r="301" spans="1:21" ht="15" thickTop="1" thickBot="1" x14ac:dyDescent="0.2">
      <c r="A301" s="205"/>
      <c r="B301" s="16" t="s">
        <v>11</v>
      </c>
      <c r="C301" s="17" t="s">
        <v>9</v>
      </c>
      <c r="D301" s="30">
        <f>IF(S301&gt;0,S301*$S$4,"")</f>
        <v>262.20062880000006</v>
      </c>
      <c r="E301" s="136" t="s">
        <v>179</v>
      </c>
      <c r="F301" s="96"/>
      <c r="G301" s="165"/>
      <c r="H301" s="165"/>
      <c r="I301" s="165"/>
      <c r="J301" s="165"/>
      <c r="K301" s="165"/>
      <c r="L301" s="165"/>
      <c r="M301" s="165"/>
      <c r="N301" s="165"/>
      <c r="O301" s="165"/>
      <c r="P301" s="166"/>
      <c r="Q301" s="50">
        <f>SUM(F301:P301)*D301</f>
        <v>0</v>
      </c>
      <c r="S301" s="32">
        <v>422.90424000000007</v>
      </c>
      <c r="U301">
        <v>1</v>
      </c>
    </row>
    <row r="302" spans="1:21" ht="15" thickTop="1" thickBot="1" x14ac:dyDescent="0.2">
      <c r="A302" s="35"/>
      <c r="D302" s="24" t="str">
        <f>IF(S302&gt;0,S302*$S$4,"")</f>
        <v/>
      </c>
      <c r="E302" s="43"/>
      <c r="S302" s="32">
        <v>0</v>
      </c>
    </row>
    <row r="303" spans="1:21" ht="40" customHeight="1" thickTop="1" thickBot="1" x14ac:dyDescent="0.2">
      <c r="A303" s="205" t="e" vm="37">
        <v>#VALUE!</v>
      </c>
      <c r="B303" s="214" t="s">
        <v>173</v>
      </c>
      <c r="C303" s="217"/>
      <c r="D303" s="218"/>
      <c r="E303" s="112"/>
      <c r="F303" s="197" t="s">
        <v>68</v>
      </c>
      <c r="G303" s="198"/>
      <c r="H303" s="198"/>
      <c r="I303" s="198"/>
      <c r="J303" s="198"/>
      <c r="K303" s="198"/>
      <c r="L303" s="198"/>
      <c r="M303" s="198"/>
      <c r="N303" s="198"/>
      <c r="O303" s="198"/>
      <c r="P303" s="198"/>
      <c r="Q303" s="61"/>
      <c r="S303">
        <v>0</v>
      </c>
    </row>
    <row r="304" spans="1:21" ht="14" thickTop="1" x14ac:dyDescent="0.15">
      <c r="A304" s="205"/>
      <c r="B304" s="201" t="s">
        <v>69</v>
      </c>
      <c r="C304" s="6" t="s">
        <v>70</v>
      </c>
      <c r="D304" s="25">
        <f t="shared" ref="D304:D312" si="48">IF(S304&gt;0,S304*$S$4,"")</f>
        <v>57.451680000000003</v>
      </c>
      <c r="E304" s="127" t="s">
        <v>179</v>
      </c>
      <c r="F304" s="70"/>
      <c r="G304" s="150"/>
      <c r="H304" s="150"/>
      <c r="I304" s="150"/>
      <c r="J304" s="150"/>
      <c r="K304" s="150"/>
      <c r="L304" s="150"/>
      <c r="M304" s="150"/>
      <c r="N304" s="150"/>
      <c r="O304" s="150"/>
      <c r="P304" s="161"/>
      <c r="Q304" s="48">
        <f t="shared" ref="Q304:Q311" si="49">SUM(F304:P304)*D304</f>
        <v>0</v>
      </c>
      <c r="S304" s="32">
        <v>92.664000000000001</v>
      </c>
      <c r="T304" t="s">
        <v>140</v>
      </c>
      <c r="U304">
        <v>1</v>
      </c>
    </row>
    <row r="305" spans="1:21" ht="13" x14ac:dyDescent="0.15">
      <c r="A305" s="205"/>
      <c r="B305" s="206"/>
      <c r="C305" s="8" t="s">
        <v>71</v>
      </c>
      <c r="D305" s="26">
        <f t="shared" si="48"/>
        <v>67.76352</v>
      </c>
      <c r="E305" s="128" t="s">
        <v>179</v>
      </c>
      <c r="F305" s="87"/>
      <c r="G305" s="152"/>
      <c r="H305" s="152"/>
      <c r="I305" s="152"/>
      <c r="J305" s="152"/>
      <c r="K305" s="152"/>
      <c r="L305" s="152"/>
      <c r="M305" s="152"/>
      <c r="N305" s="152"/>
      <c r="O305" s="152"/>
      <c r="P305" s="158"/>
      <c r="Q305" s="49">
        <f t="shared" si="49"/>
        <v>0</v>
      </c>
      <c r="S305" s="32">
        <v>109.29600000000001</v>
      </c>
      <c r="U305">
        <v>1</v>
      </c>
    </row>
    <row r="306" spans="1:21" ht="13" x14ac:dyDescent="0.15">
      <c r="A306" s="205"/>
      <c r="B306" s="206"/>
      <c r="C306" s="8" t="s">
        <v>72</v>
      </c>
      <c r="D306" s="26">
        <f t="shared" si="48"/>
        <v>75.865679999999998</v>
      </c>
      <c r="E306" s="128" t="s">
        <v>179</v>
      </c>
      <c r="F306" s="87"/>
      <c r="G306" s="152"/>
      <c r="H306" s="152"/>
      <c r="I306" s="152"/>
      <c r="J306" s="152"/>
      <c r="K306" s="152"/>
      <c r="L306" s="152"/>
      <c r="M306" s="152"/>
      <c r="N306" s="152"/>
      <c r="O306" s="152"/>
      <c r="P306" s="158"/>
      <c r="Q306" s="49">
        <f t="shared" si="49"/>
        <v>0</v>
      </c>
      <c r="S306" s="32">
        <v>122.364</v>
      </c>
      <c r="U306">
        <v>1</v>
      </c>
    </row>
    <row r="307" spans="1:21" ht="14" thickBot="1" x14ac:dyDescent="0.2">
      <c r="A307" s="205"/>
      <c r="B307" s="200"/>
      <c r="C307" s="10" t="s">
        <v>73</v>
      </c>
      <c r="D307" s="27">
        <f t="shared" si="48"/>
        <v>87.65064000000001</v>
      </c>
      <c r="E307" s="129" t="s">
        <v>179</v>
      </c>
      <c r="F307" s="88"/>
      <c r="G307" s="154"/>
      <c r="H307" s="154"/>
      <c r="I307" s="154"/>
      <c r="J307" s="154"/>
      <c r="K307" s="154"/>
      <c r="L307" s="154"/>
      <c r="M307" s="154"/>
      <c r="N307" s="154"/>
      <c r="O307" s="154"/>
      <c r="P307" s="159"/>
      <c r="Q307" s="50">
        <f t="shared" si="49"/>
        <v>0</v>
      </c>
      <c r="S307" s="32">
        <v>141.37200000000001</v>
      </c>
      <c r="U307">
        <v>1</v>
      </c>
    </row>
    <row r="308" spans="1:21" ht="14" thickTop="1" x14ac:dyDescent="0.15">
      <c r="A308" s="205"/>
      <c r="B308" s="201" t="s">
        <v>74</v>
      </c>
      <c r="C308" s="6" t="s">
        <v>70</v>
      </c>
      <c r="D308" s="28">
        <f t="shared" si="48"/>
        <v>72.182879999999997</v>
      </c>
      <c r="E308" s="130" t="s">
        <v>179</v>
      </c>
      <c r="F308" s="70"/>
      <c r="G308" s="150"/>
      <c r="H308" s="150"/>
      <c r="I308" s="150"/>
      <c r="J308" s="150"/>
      <c r="K308" s="150"/>
      <c r="L308" s="150"/>
      <c r="M308" s="150"/>
      <c r="N308" s="150"/>
      <c r="O308" s="150"/>
      <c r="P308" s="161"/>
      <c r="Q308" s="48">
        <f t="shared" si="49"/>
        <v>0</v>
      </c>
      <c r="S308" s="32">
        <v>116.42400000000001</v>
      </c>
      <c r="U308">
        <v>1</v>
      </c>
    </row>
    <row r="309" spans="1:21" ht="13" x14ac:dyDescent="0.15">
      <c r="A309" s="205"/>
      <c r="B309" s="206"/>
      <c r="C309" s="8" t="s">
        <v>71</v>
      </c>
      <c r="D309" s="26">
        <f t="shared" si="48"/>
        <v>81.75815999999999</v>
      </c>
      <c r="E309" s="128" t="s">
        <v>179</v>
      </c>
      <c r="F309" s="87"/>
      <c r="G309" s="152"/>
      <c r="H309" s="152"/>
      <c r="I309" s="152"/>
      <c r="J309" s="152"/>
      <c r="K309" s="152"/>
      <c r="L309" s="152"/>
      <c r="M309" s="152"/>
      <c r="N309" s="152"/>
      <c r="O309" s="152"/>
      <c r="P309" s="158"/>
      <c r="Q309" s="49">
        <f t="shared" si="49"/>
        <v>0</v>
      </c>
      <c r="S309" s="32">
        <v>131.86799999999999</v>
      </c>
      <c r="U309">
        <v>1</v>
      </c>
    </row>
    <row r="310" spans="1:21" ht="13" x14ac:dyDescent="0.15">
      <c r="A310" s="205"/>
      <c r="B310" s="206"/>
      <c r="C310" s="8" t="s">
        <v>72</v>
      </c>
      <c r="D310" s="26">
        <f t="shared" si="48"/>
        <v>91.33344000000001</v>
      </c>
      <c r="E310" s="128" t="s">
        <v>179</v>
      </c>
      <c r="F310" s="87"/>
      <c r="G310" s="152"/>
      <c r="H310" s="152"/>
      <c r="I310" s="152"/>
      <c r="J310" s="152"/>
      <c r="K310" s="152"/>
      <c r="L310" s="152"/>
      <c r="M310" s="152"/>
      <c r="N310" s="152"/>
      <c r="O310" s="152"/>
      <c r="P310" s="158"/>
      <c r="Q310" s="49">
        <f t="shared" si="49"/>
        <v>0</v>
      </c>
      <c r="S310" s="32">
        <v>147.31200000000001</v>
      </c>
      <c r="U310">
        <v>1</v>
      </c>
    </row>
    <row r="311" spans="1:21" ht="14" thickBot="1" x14ac:dyDescent="0.2">
      <c r="A311" s="205"/>
      <c r="B311" s="200"/>
      <c r="C311" s="10" t="s">
        <v>73</v>
      </c>
      <c r="D311" s="27">
        <f t="shared" si="48"/>
        <v>102.38184</v>
      </c>
      <c r="E311" s="129" t="s">
        <v>179</v>
      </c>
      <c r="F311" s="88"/>
      <c r="G311" s="154"/>
      <c r="H311" s="154"/>
      <c r="I311" s="154"/>
      <c r="J311" s="154"/>
      <c r="K311" s="154"/>
      <c r="L311" s="154"/>
      <c r="M311" s="154"/>
      <c r="N311" s="154"/>
      <c r="O311" s="154"/>
      <c r="P311" s="159"/>
      <c r="Q311" s="50">
        <f t="shared" si="49"/>
        <v>0</v>
      </c>
      <c r="S311" s="32">
        <v>165.13200000000001</v>
      </c>
      <c r="U311">
        <v>1</v>
      </c>
    </row>
    <row r="312" spans="1:21" ht="15" thickTop="1" thickBot="1" x14ac:dyDescent="0.2">
      <c r="A312" s="35"/>
      <c r="D312" s="24" t="str">
        <f t="shared" si="48"/>
        <v/>
      </c>
      <c r="E312" s="43"/>
      <c r="S312" s="32">
        <v>0</v>
      </c>
    </row>
    <row r="313" spans="1:21" ht="45" customHeight="1" thickTop="1" thickBot="1" x14ac:dyDescent="0.2">
      <c r="A313" s="205" t="e" vm="38">
        <v>#VALUE!</v>
      </c>
      <c r="B313" s="214" t="s">
        <v>174</v>
      </c>
      <c r="C313" s="215"/>
      <c r="D313" s="216"/>
      <c r="E313" s="112"/>
      <c r="F313" s="197" t="s">
        <v>75</v>
      </c>
      <c r="G313" s="198"/>
      <c r="H313" s="198"/>
      <c r="I313" s="198"/>
      <c r="J313" s="198"/>
      <c r="K313" s="198"/>
      <c r="L313" s="198"/>
      <c r="M313" s="198"/>
      <c r="N313" s="198"/>
      <c r="O313" s="198"/>
      <c r="P313" s="198"/>
      <c r="Q313" s="61"/>
      <c r="S313">
        <v>0</v>
      </c>
    </row>
    <row r="314" spans="1:21" ht="14" thickTop="1" x14ac:dyDescent="0.15">
      <c r="A314" s="205"/>
      <c r="B314" s="201" t="s">
        <v>69</v>
      </c>
      <c r="C314" s="6" t="s">
        <v>70</v>
      </c>
      <c r="D314" s="25">
        <f t="shared" ref="D314:D322" si="50">IF(S314&gt;0,S314*$S$4,"")</f>
        <v>57.451680000000003</v>
      </c>
      <c r="E314" s="127" t="s">
        <v>179</v>
      </c>
      <c r="F314" s="70"/>
      <c r="G314" s="150"/>
      <c r="H314" s="150"/>
      <c r="I314" s="150"/>
      <c r="J314" s="150"/>
      <c r="K314" s="150"/>
      <c r="L314" s="150"/>
      <c r="M314" s="150"/>
      <c r="N314" s="150"/>
      <c r="O314" s="150"/>
      <c r="P314" s="161"/>
      <c r="Q314" s="48">
        <f t="shared" ref="Q314:Q321" si="51">SUM(F314:P314)*D314</f>
        <v>0</v>
      </c>
      <c r="S314" s="32">
        <v>92.664000000000001</v>
      </c>
      <c r="T314" t="s">
        <v>141</v>
      </c>
      <c r="U314">
        <v>1</v>
      </c>
    </row>
    <row r="315" spans="1:21" ht="13" x14ac:dyDescent="0.15">
      <c r="A315" s="205"/>
      <c r="B315" s="206"/>
      <c r="C315" s="8" t="s">
        <v>71</v>
      </c>
      <c r="D315" s="26">
        <f t="shared" si="50"/>
        <v>67.76352</v>
      </c>
      <c r="E315" s="128" t="s">
        <v>179</v>
      </c>
      <c r="F315" s="87"/>
      <c r="G315" s="152"/>
      <c r="H315" s="152"/>
      <c r="I315" s="152"/>
      <c r="J315" s="152"/>
      <c r="K315" s="152"/>
      <c r="L315" s="152"/>
      <c r="M315" s="152"/>
      <c r="N315" s="152"/>
      <c r="O315" s="152"/>
      <c r="P315" s="158"/>
      <c r="Q315" s="49">
        <f t="shared" si="51"/>
        <v>0</v>
      </c>
      <c r="S315" s="32">
        <v>109.29600000000001</v>
      </c>
      <c r="U315">
        <v>1</v>
      </c>
    </row>
    <row r="316" spans="1:21" ht="13" x14ac:dyDescent="0.15">
      <c r="A316" s="205"/>
      <c r="B316" s="206"/>
      <c r="C316" s="8" t="s">
        <v>72</v>
      </c>
      <c r="D316" s="26">
        <f t="shared" si="50"/>
        <v>75.865679999999998</v>
      </c>
      <c r="E316" s="128" t="s">
        <v>179</v>
      </c>
      <c r="F316" s="87"/>
      <c r="G316" s="152"/>
      <c r="H316" s="152"/>
      <c r="I316" s="152"/>
      <c r="J316" s="152"/>
      <c r="K316" s="152"/>
      <c r="L316" s="152"/>
      <c r="M316" s="152"/>
      <c r="N316" s="152"/>
      <c r="O316" s="152"/>
      <c r="P316" s="158"/>
      <c r="Q316" s="49">
        <f t="shared" si="51"/>
        <v>0</v>
      </c>
      <c r="S316" s="32">
        <v>122.364</v>
      </c>
      <c r="U316">
        <v>1</v>
      </c>
    </row>
    <row r="317" spans="1:21" ht="14" thickBot="1" x14ac:dyDescent="0.2">
      <c r="A317" s="205"/>
      <c r="B317" s="200"/>
      <c r="C317" s="10" t="s">
        <v>73</v>
      </c>
      <c r="D317" s="27">
        <f t="shared" si="50"/>
        <v>87.65064000000001</v>
      </c>
      <c r="E317" s="129" t="s">
        <v>179</v>
      </c>
      <c r="F317" s="88"/>
      <c r="G317" s="154"/>
      <c r="H317" s="154"/>
      <c r="I317" s="154"/>
      <c r="J317" s="154"/>
      <c r="K317" s="154"/>
      <c r="L317" s="154"/>
      <c r="M317" s="154"/>
      <c r="N317" s="154"/>
      <c r="O317" s="154"/>
      <c r="P317" s="159"/>
      <c r="Q317" s="50">
        <f t="shared" si="51"/>
        <v>0</v>
      </c>
      <c r="S317" s="32">
        <v>141.37200000000001</v>
      </c>
      <c r="U317">
        <v>1</v>
      </c>
    </row>
    <row r="318" spans="1:21" ht="14" thickTop="1" x14ac:dyDescent="0.15">
      <c r="A318" s="205"/>
      <c r="B318" s="201" t="s">
        <v>74</v>
      </c>
      <c r="C318" s="6" t="s">
        <v>70</v>
      </c>
      <c r="D318" s="28">
        <f t="shared" si="50"/>
        <v>72.182879999999997</v>
      </c>
      <c r="E318" s="130" t="s">
        <v>179</v>
      </c>
      <c r="F318" s="70"/>
      <c r="G318" s="150"/>
      <c r="H318" s="150"/>
      <c r="I318" s="150"/>
      <c r="J318" s="150"/>
      <c r="K318" s="150"/>
      <c r="L318" s="150"/>
      <c r="M318" s="150"/>
      <c r="N318" s="150"/>
      <c r="O318" s="150"/>
      <c r="P318" s="161"/>
      <c r="Q318" s="48">
        <f t="shared" si="51"/>
        <v>0</v>
      </c>
      <c r="S318" s="32">
        <v>116.42400000000001</v>
      </c>
      <c r="U318">
        <v>1</v>
      </c>
    </row>
    <row r="319" spans="1:21" ht="13" x14ac:dyDescent="0.15">
      <c r="A319" s="205"/>
      <c r="B319" s="206"/>
      <c r="C319" s="8" t="s">
        <v>71</v>
      </c>
      <c r="D319" s="26">
        <f t="shared" si="50"/>
        <v>81.75815999999999</v>
      </c>
      <c r="E319" s="128" t="s">
        <v>179</v>
      </c>
      <c r="F319" s="87"/>
      <c r="G319" s="152"/>
      <c r="H319" s="152"/>
      <c r="I319" s="152"/>
      <c r="J319" s="152"/>
      <c r="K319" s="152"/>
      <c r="L319" s="152"/>
      <c r="M319" s="152"/>
      <c r="N319" s="152"/>
      <c r="O319" s="152"/>
      <c r="P319" s="158"/>
      <c r="Q319" s="49">
        <f t="shared" si="51"/>
        <v>0</v>
      </c>
      <c r="S319" s="32">
        <v>131.86799999999999</v>
      </c>
      <c r="U319">
        <v>1</v>
      </c>
    </row>
    <row r="320" spans="1:21" ht="13" x14ac:dyDescent="0.15">
      <c r="A320" s="205"/>
      <c r="B320" s="206"/>
      <c r="C320" s="8" t="s">
        <v>72</v>
      </c>
      <c r="D320" s="26">
        <f t="shared" si="50"/>
        <v>91.33344000000001</v>
      </c>
      <c r="E320" s="128" t="s">
        <v>179</v>
      </c>
      <c r="F320" s="87"/>
      <c r="G320" s="152"/>
      <c r="H320" s="152"/>
      <c r="I320" s="152"/>
      <c r="J320" s="152"/>
      <c r="K320" s="152"/>
      <c r="L320" s="152"/>
      <c r="M320" s="152"/>
      <c r="N320" s="152"/>
      <c r="O320" s="152"/>
      <c r="P320" s="158"/>
      <c r="Q320" s="49">
        <f t="shared" si="51"/>
        <v>0</v>
      </c>
      <c r="S320" s="32">
        <v>147.31200000000001</v>
      </c>
      <c r="U320">
        <v>1</v>
      </c>
    </row>
    <row r="321" spans="1:21" ht="14" thickBot="1" x14ac:dyDescent="0.2">
      <c r="A321" s="205"/>
      <c r="B321" s="200"/>
      <c r="C321" s="10" t="s">
        <v>73</v>
      </c>
      <c r="D321" s="27">
        <f t="shared" si="50"/>
        <v>102.38184</v>
      </c>
      <c r="E321" s="129" t="s">
        <v>179</v>
      </c>
      <c r="F321" s="88"/>
      <c r="G321" s="154"/>
      <c r="H321" s="154"/>
      <c r="I321" s="154"/>
      <c r="J321" s="154"/>
      <c r="K321" s="154"/>
      <c r="L321" s="154"/>
      <c r="M321" s="154"/>
      <c r="N321" s="154"/>
      <c r="O321" s="154"/>
      <c r="P321" s="159"/>
      <c r="Q321" s="50">
        <f t="shared" si="51"/>
        <v>0</v>
      </c>
      <c r="S321" s="32">
        <v>165.13200000000001</v>
      </c>
      <c r="U321">
        <v>1</v>
      </c>
    </row>
    <row r="322" spans="1:21" ht="21" thickTop="1" x14ac:dyDescent="0.15">
      <c r="B322" s="21"/>
      <c r="C322" s="21"/>
      <c r="D322" s="24" t="str">
        <f t="shared" si="50"/>
        <v/>
      </c>
      <c r="E322" s="137"/>
      <c r="K322" s="4"/>
      <c r="L322" s="4"/>
      <c r="M322" s="4"/>
      <c r="S322" s="3">
        <v>0</v>
      </c>
    </row>
    <row r="323" spans="1:21" ht="20" customHeight="1" x14ac:dyDescent="0.15">
      <c r="D323"/>
      <c r="E323" s="43"/>
    </row>
    <row r="324" spans="1:21" ht="20" customHeight="1" x14ac:dyDescent="0.15">
      <c r="D324"/>
      <c r="E324" s="43"/>
    </row>
    <row r="325" spans="1:21" ht="20" customHeight="1" x14ac:dyDescent="0.15">
      <c r="D325"/>
      <c r="E325" s="43"/>
    </row>
    <row r="326" spans="1:21" ht="13" x14ac:dyDescent="0.15">
      <c r="D326"/>
      <c r="E326" s="43"/>
    </row>
    <row r="327" spans="1:21" ht="13" x14ac:dyDescent="0.15">
      <c r="D327"/>
      <c r="E327" s="43"/>
    </row>
    <row r="328" spans="1:21" ht="13" x14ac:dyDescent="0.15">
      <c r="D328"/>
      <c r="E328" s="43"/>
    </row>
    <row r="329" spans="1:21" ht="13" x14ac:dyDescent="0.15">
      <c r="D329"/>
      <c r="E329" s="43"/>
    </row>
    <row r="330" spans="1:21" ht="13" x14ac:dyDescent="0.15">
      <c r="D330"/>
      <c r="E330" s="43"/>
    </row>
    <row r="331" spans="1:21" ht="13" x14ac:dyDescent="0.15">
      <c r="D331"/>
      <c r="E331" s="43"/>
    </row>
    <row r="332" spans="1:21" ht="13" x14ac:dyDescent="0.15">
      <c r="D332"/>
      <c r="E332" s="43"/>
    </row>
    <row r="333" spans="1:21" ht="13" x14ac:dyDescent="0.15">
      <c r="D333"/>
      <c r="E333" s="43"/>
    </row>
    <row r="334" spans="1:21" ht="13" x14ac:dyDescent="0.15">
      <c r="D334"/>
      <c r="E334" s="43"/>
    </row>
    <row r="335" spans="1:21" ht="13" x14ac:dyDescent="0.15">
      <c r="D335"/>
      <c r="E335" s="43"/>
    </row>
    <row r="336" spans="1:21" ht="13" x14ac:dyDescent="0.15">
      <c r="D336"/>
      <c r="E336" s="43"/>
    </row>
    <row r="337" spans="4:5" ht="20" customHeight="1" x14ac:dyDescent="0.15">
      <c r="D337"/>
      <c r="E337" s="43"/>
    </row>
    <row r="338" spans="4:5" ht="13" x14ac:dyDescent="0.15">
      <c r="D338"/>
      <c r="E338" s="43"/>
    </row>
    <row r="339" spans="4:5" ht="13" x14ac:dyDescent="0.15">
      <c r="D339"/>
      <c r="E339" s="43"/>
    </row>
    <row r="340" spans="4:5" ht="13" x14ac:dyDescent="0.15">
      <c r="D340"/>
      <c r="E340" s="43"/>
    </row>
    <row r="341" spans="4:5" ht="20" customHeight="1" x14ac:dyDescent="0.15">
      <c r="D341"/>
      <c r="E341" s="43"/>
    </row>
    <row r="342" spans="4:5" ht="13" x14ac:dyDescent="0.15">
      <c r="D342"/>
      <c r="E342" s="43"/>
    </row>
    <row r="343" spans="4:5" ht="13" x14ac:dyDescent="0.15">
      <c r="D343"/>
      <c r="E343" s="43"/>
    </row>
    <row r="344" spans="4:5" ht="13" x14ac:dyDescent="0.15">
      <c r="D344"/>
      <c r="E344" s="43"/>
    </row>
    <row r="345" spans="4:5" ht="20" customHeight="1" x14ac:dyDescent="0.15">
      <c r="D345"/>
      <c r="E345" s="43"/>
    </row>
    <row r="346" spans="4:5" ht="13" x14ac:dyDescent="0.15">
      <c r="D346"/>
      <c r="E346" s="43"/>
    </row>
    <row r="347" spans="4:5" ht="13" x14ac:dyDescent="0.15">
      <c r="D347"/>
      <c r="E347" s="43"/>
    </row>
    <row r="348" spans="4:5" ht="13" x14ac:dyDescent="0.15">
      <c r="D348"/>
      <c r="E348" s="43"/>
    </row>
    <row r="349" spans="4:5" ht="13" x14ac:dyDescent="0.15">
      <c r="D349"/>
      <c r="E349" s="43"/>
    </row>
    <row r="350" spans="4:5" ht="13" x14ac:dyDescent="0.15">
      <c r="D350"/>
      <c r="E350" s="43"/>
    </row>
    <row r="351" spans="4:5" ht="13" x14ac:dyDescent="0.15">
      <c r="D351"/>
      <c r="E351" s="43"/>
    </row>
    <row r="352" spans="4:5" ht="13" x14ac:dyDescent="0.15">
      <c r="D352"/>
      <c r="E352" s="43"/>
    </row>
    <row r="353" spans="4:5" ht="13" x14ac:dyDescent="0.15">
      <c r="D353"/>
      <c r="E353" s="43"/>
    </row>
    <row r="354" spans="4:5" ht="13" x14ac:dyDescent="0.15">
      <c r="D354"/>
      <c r="E354" s="43"/>
    </row>
    <row r="355" spans="4:5" ht="20" customHeight="1" x14ac:dyDescent="0.15">
      <c r="D355"/>
      <c r="E355" s="43"/>
    </row>
    <row r="356" spans="4:5" ht="13" x14ac:dyDescent="0.15">
      <c r="D356"/>
      <c r="E356" s="43"/>
    </row>
    <row r="357" spans="4:5" ht="13" x14ac:dyDescent="0.15">
      <c r="D357"/>
      <c r="E357" s="43"/>
    </row>
    <row r="358" spans="4:5" ht="13" x14ac:dyDescent="0.15">
      <c r="D358"/>
      <c r="E358" s="43"/>
    </row>
    <row r="359" spans="4:5" ht="13" x14ac:dyDescent="0.15">
      <c r="D359"/>
      <c r="E359" s="43"/>
    </row>
    <row r="360" spans="4:5" ht="13" x14ac:dyDescent="0.15">
      <c r="D360"/>
      <c r="E360" s="43"/>
    </row>
    <row r="361" spans="4:5" ht="20" customHeight="1" x14ac:dyDescent="0.15">
      <c r="D361"/>
      <c r="E361" s="43"/>
    </row>
    <row r="362" spans="4:5" ht="13" x14ac:dyDescent="0.15">
      <c r="D362"/>
      <c r="E362" s="43"/>
    </row>
    <row r="363" spans="4:5" ht="13" x14ac:dyDescent="0.15">
      <c r="D363"/>
      <c r="E363" s="43"/>
    </row>
    <row r="364" spans="4:5" ht="13" x14ac:dyDescent="0.15">
      <c r="D364"/>
      <c r="E364" s="43"/>
    </row>
    <row r="365" spans="4:5" ht="13" x14ac:dyDescent="0.15">
      <c r="D365"/>
      <c r="E365" s="43"/>
    </row>
    <row r="366" spans="4:5" ht="15.75" customHeight="1" x14ac:dyDescent="0.15">
      <c r="D366"/>
      <c r="E366" s="43"/>
    </row>
    <row r="367" spans="4:5" ht="15.75" customHeight="1" x14ac:dyDescent="0.15">
      <c r="D367"/>
      <c r="E367" s="43"/>
    </row>
    <row r="368" spans="4:5" ht="15.75" customHeight="1" x14ac:dyDescent="0.15">
      <c r="D368"/>
      <c r="E368" s="43"/>
    </row>
    <row r="369" spans="4:5" ht="15.75" customHeight="1" x14ac:dyDescent="0.15">
      <c r="D369"/>
      <c r="E369" s="43"/>
    </row>
    <row r="370" spans="4:5" ht="15.75" customHeight="1" x14ac:dyDescent="0.15">
      <c r="D370"/>
      <c r="E370" s="43"/>
    </row>
  </sheetData>
  <sheetProtection algorithmName="SHA-512" hashValue="GvpD+tZaRDbS2d3nAWbHVTjs2jMySXjRLy5YnIiR52lG9gZ8HNlleJOb4yC70BuO/lUxfRS+RLItApFhXl6PKg==" saltValue="KRxuR40jEE1kO53XjGRDLg==" spinCount="100000" sheet="1" objects="1" scenarios="1"/>
  <mergeCells count="191">
    <mergeCell ref="A27:A36"/>
    <mergeCell ref="B27:D27"/>
    <mergeCell ref="F27:P27"/>
    <mergeCell ref="B33:B36"/>
    <mergeCell ref="B39:B43"/>
    <mergeCell ref="B98:B101"/>
    <mergeCell ref="B157:B159"/>
    <mergeCell ref="B162:B165"/>
    <mergeCell ref="B166:B169"/>
    <mergeCell ref="B144:B147"/>
    <mergeCell ref="B148:B151"/>
    <mergeCell ref="B171:D171"/>
    <mergeCell ref="B161:D161"/>
    <mergeCell ref="B153:D153"/>
    <mergeCell ref="B154:B156"/>
    <mergeCell ref="B230:B231"/>
    <mergeCell ref="B232:B233"/>
    <mergeCell ref="B241:D241"/>
    <mergeCell ref="B235:D235"/>
    <mergeCell ref="B229:D229"/>
    <mergeCell ref="B223:D223"/>
    <mergeCell ref="B199:B201"/>
    <mergeCell ref="B204:B206"/>
    <mergeCell ref="B263:D263"/>
    <mergeCell ref="B259:D259"/>
    <mergeCell ref="B253:D253"/>
    <mergeCell ref="B247:D247"/>
    <mergeCell ref="B254:B255"/>
    <mergeCell ref="B256:B257"/>
    <mergeCell ref="B244:B245"/>
    <mergeCell ref="B248:B249"/>
    <mergeCell ref="B250:B251"/>
    <mergeCell ref="B267:D267"/>
    <mergeCell ref="A241:A245"/>
    <mergeCell ref="A247:A251"/>
    <mergeCell ref="A253:A257"/>
    <mergeCell ref="A259:A261"/>
    <mergeCell ref="A263:A265"/>
    <mergeCell ref="A267:A271"/>
    <mergeCell ref="B236:B237"/>
    <mergeCell ref="B238:B239"/>
    <mergeCell ref="B242:B243"/>
    <mergeCell ref="B268:B269"/>
    <mergeCell ref="B270:B271"/>
    <mergeCell ref="A171:A177"/>
    <mergeCell ref="A179:A185"/>
    <mergeCell ref="A187:A193"/>
    <mergeCell ref="A195:A201"/>
    <mergeCell ref="A203:A209"/>
    <mergeCell ref="A211:A215"/>
    <mergeCell ref="A299:A301"/>
    <mergeCell ref="A303:A311"/>
    <mergeCell ref="A217:A221"/>
    <mergeCell ref="A273:A279"/>
    <mergeCell ref="A281:A289"/>
    <mergeCell ref="A291:A297"/>
    <mergeCell ref="A223:A227"/>
    <mergeCell ref="A229:A233"/>
    <mergeCell ref="A235:A239"/>
    <mergeCell ref="A313:A321"/>
    <mergeCell ref="B313:D313"/>
    <mergeCell ref="B303:D303"/>
    <mergeCell ref="B299:D299"/>
    <mergeCell ref="B291:D291"/>
    <mergeCell ref="B281:D281"/>
    <mergeCell ref="B273:D273"/>
    <mergeCell ref="B286:B289"/>
    <mergeCell ref="B314:B317"/>
    <mergeCell ref="B318:B321"/>
    <mergeCell ref="B304:B307"/>
    <mergeCell ref="B308:B311"/>
    <mergeCell ref="B292:B294"/>
    <mergeCell ref="B295:B297"/>
    <mergeCell ref="B282:B285"/>
    <mergeCell ref="B274:B276"/>
    <mergeCell ref="B277:B279"/>
    <mergeCell ref="A16:A25"/>
    <mergeCell ref="A87:A95"/>
    <mergeCell ref="B67:D67"/>
    <mergeCell ref="B57:D57"/>
    <mergeCell ref="B53:B55"/>
    <mergeCell ref="B68:B71"/>
    <mergeCell ref="B72:B75"/>
    <mergeCell ref="B78:B81"/>
    <mergeCell ref="B58:B61"/>
    <mergeCell ref="B62:B65"/>
    <mergeCell ref="B77:D77"/>
    <mergeCell ref="B82:B85"/>
    <mergeCell ref="B88:B91"/>
    <mergeCell ref="B92:B95"/>
    <mergeCell ref="B87:D87"/>
    <mergeCell ref="B17:B21"/>
    <mergeCell ref="B28:B32"/>
    <mergeCell ref="A143:A151"/>
    <mergeCell ref="A153:A159"/>
    <mergeCell ref="A161:A169"/>
    <mergeCell ref="B1:D1"/>
    <mergeCell ref="B6:B10"/>
    <mergeCell ref="B50:B52"/>
    <mergeCell ref="B49:D49"/>
    <mergeCell ref="B38:D38"/>
    <mergeCell ref="B16:D16"/>
    <mergeCell ref="B5:D5"/>
    <mergeCell ref="B44:B47"/>
    <mergeCell ref="B4:P4"/>
    <mergeCell ref="F5:P5"/>
    <mergeCell ref="F16:P16"/>
    <mergeCell ref="F38:P38"/>
    <mergeCell ref="F49:P49"/>
    <mergeCell ref="B11:B14"/>
    <mergeCell ref="B22:B25"/>
    <mergeCell ref="A5:A14"/>
    <mergeCell ref="A38:A47"/>
    <mergeCell ref="A49:A55"/>
    <mergeCell ref="B143:D143"/>
    <mergeCell ref="B102:B104"/>
    <mergeCell ref="B134:B137"/>
    <mergeCell ref="B138:B141"/>
    <mergeCell ref="B118:B121"/>
    <mergeCell ref="B122:B125"/>
    <mergeCell ref="B128:B131"/>
    <mergeCell ref="B133:D133"/>
    <mergeCell ref="B127:D127"/>
    <mergeCell ref="B117:D117"/>
    <mergeCell ref="B106:D106"/>
    <mergeCell ref="B112:B114"/>
    <mergeCell ref="B107:B111"/>
    <mergeCell ref="F57:P57"/>
    <mergeCell ref="F67:P67"/>
    <mergeCell ref="F77:P77"/>
    <mergeCell ref="F87:P87"/>
    <mergeCell ref="F97:P97"/>
    <mergeCell ref="F117:P117"/>
    <mergeCell ref="F127:P127"/>
    <mergeCell ref="F133:P133"/>
    <mergeCell ref="A97:A104"/>
    <mergeCell ref="B97:D97"/>
    <mergeCell ref="A117:A125"/>
    <mergeCell ref="A127:A131"/>
    <mergeCell ref="A133:A141"/>
    <mergeCell ref="A57:A65"/>
    <mergeCell ref="A67:A75"/>
    <mergeCell ref="A77:A85"/>
    <mergeCell ref="A106:A114"/>
    <mergeCell ref="F106:P106"/>
    <mergeCell ref="B220:B221"/>
    <mergeCell ref="B224:B225"/>
    <mergeCell ref="B226:B227"/>
    <mergeCell ref="B212:B213"/>
    <mergeCell ref="B214:B215"/>
    <mergeCell ref="B218:B219"/>
    <mergeCell ref="B217:D217"/>
    <mergeCell ref="F171:P171"/>
    <mergeCell ref="F179:P179"/>
    <mergeCell ref="F187:P187"/>
    <mergeCell ref="B211:D211"/>
    <mergeCell ref="B203:D203"/>
    <mergeCell ref="B195:D195"/>
    <mergeCell ref="B187:D187"/>
    <mergeCell ref="B179:D179"/>
    <mergeCell ref="B207:B209"/>
    <mergeCell ref="B191:B193"/>
    <mergeCell ref="B196:B198"/>
    <mergeCell ref="B180:B182"/>
    <mergeCell ref="B183:B185"/>
    <mergeCell ref="B188:B190"/>
    <mergeCell ref="B172:B174"/>
    <mergeCell ref="B175:B177"/>
    <mergeCell ref="E1:E3"/>
    <mergeCell ref="F291:P291"/>
    <mergeCell ref="F299:P299"/>
    <mergeCell ref="F303:P303"/>
    <mergeCell ref="F313:P313"/>
    <mergeCell ref="F229:P229"/>
    <mergeCell ref="F235:P235"/>
    <mergeCell ref="F241:P241"/>
    <mergeCell ref="F247:P247"/>
    <mergeCell ref="F253:P253"/>
    <mergeCell ref="F259:P259"/>
    <mergeCell ref="F263:P263"/>
    <mergeCell ref="F267:P267"/>
    <mergeCell ref="F273:P273"/>
    <mergeCell ref="F281:P281"/>
    <mergeCell ref="F195:P195"/>
    <mergeCell ref="F203:P203"/>
    <mergeCell ref="F211:P211"/>
    <mergeCell ref="F217:P217"/>
    <mergeCell ref="F223:P223"/>
    <mergeCell ref="F143:P143"/>
    <mergeCell ref="F153:P153"/>
    <mergeCell ref="F161:P161"/>
  </mergeCells>
  <conditionalFormatting sqref="E6:E321">
    <cfRule type="expression" dxfId="20" priority="12" stopIfTrue="1">
      <formula>AND(SUM($F6:$P6)&gt;0,$E6="-")</formula>
    </cfRule>
  </conditionalFormatting>
  <conditionalFormatting sqref="F6:F15 F18:F26 F40:F48 F58:F66 F68:F76 F78:F86 F88:F96 F99:F105 F118:F126 F128:F132 F134:F142 F144:F152 F154:F160 F162:F170 F172:F178 F180:F186 F188:F194 F196:F202 F204:F210 F212:F216 F218:F222 F224:F228 F230:F234 F236:F240 F242:F246 F248:F252 F254:F258 F260:F262 F264:F266 F268:F272 F274:F280 F282:F290 F292:F298 F300:F302 F304:F312 F314:F1048576 F29:F37 F109:F116 F50:F56">
    <cfRule type="cellIs" dxfId="19" priority="11" stopIfTrue="1" operator="greaterThan">
      <formula>0</formula>
    </cfRule>
  </conditionalFormatting>
  <conditionalFormatting sqref="G58:G66 G68:G76 G78:G86 G88:G96 G99:G105 G118:G126 G128:G132 G134:G142 G144:G152 G154:G160 G162:G170 G172:G178 G180:G186 G188:G194 G196:G202 G204:G210 G212:G216 G218:G222 G224:G228 G230:G234 G236:G240 G242:G246 G248:G252 G254:G258 G260:G262 G264:G266 G268:G272 G274:G280 G282:G290 G292:G298 G300:G302 G304:G312 G314:G1048576 G109:G116 G5:G56">
    <cfRule type="cellIs" dxfId="18" priority="10" operator="greaterThan">
      <formula>0</formula>
    </cfRule>
  </conditionalFormatting>
  <conditionalFormatting sqref="H58:H66 H68:H76 H78:H86 H88:H96 H99:H105 H118:H126 H128:H132 H134:H142 H144:H152 H154:H160 H162:H170 H172:H178 H180:H186 H188:H194 H196:H202 H204:H210 H212:H216 H218:H222 H224:H228 H230:H234 H236:H240 H242:H246 H248:H252 H254:H258 H260:H262 H264:H266 H268:H272 H274:H280 H282:H290 H292:H298 H300:H302 H304:H312 H314:H1048576 H109:H116 H1:H56">
    <cfRule type="cellIs" dxfId="17" priority="9" operator="greaterThan">
      <formula>0</formula>
    </cfRule>
  </conditionalFormatting>
  <conditionalFormatting sqref="I58:I66 I68:I76 I78:I86 I88:I96 I99:I105 I118:I126 I128:I132 I134:I142 I144:I152 I154:I160 I162:I170 I172:I178 I180:I186 I188:I194 I196:I202 I204:I210 I212:I216 I218:I222 I224:I228 I230:I234 I236:I240 I242:I246 I248:I252 I254:I258 I260:I262 I264:I266 I268:I272 I274:I280 I282:I290 I292:I298 I300:I302 I304:I312 I314:I1048576 I109:I116 I1:I56">
    <cfRule type="cellIs" dxfId="16" priority="8" operator="greaterThan">
      <formula>0</formula>
    </cfRule>
  </conditionalFormatting>
  <conditionalFormatting sqref="J58:J66 J68:J76 J78:J86 J88:J96 J99:J105 J118:J126 J128:J132 J134:J142 J144:J152 J154:J160 J162:J170 J172:J178 J180:J186 J188:J194 J196:J202 J204:J210 J212:J216 J218:J222 J224:J228 J230:J234 J236:J240 J242:J246 J248:J252 J254:J258 J260:J262 J264:J266 J268:J272 J274:J280 J282:J290 J292:J298 J300:J302 J304:J312 J314:J1048576 J109:J116 J1:J56">
    <cfRule type="cellIs" dxfId="15" priority="7" operator="greaterThan">
      <formula>0</formula>
    </cfRule>
  </conditionalFormatting>
  <conditionalFormatting sqref="K58:K66 K68:K76 K78:K86 K88:K96 K99:K105 K118:K126 K128:K132 K134:K142 K144:K152 K154:K160 K162:K170 K172:K178 K180:K186 K188:K194 K196:K202 K204:K210 K212:K216 K218:K222 K224:K228 K230:K234 K236:K240 K242:K246 K248:K252 K254:K258 K260:K262 K264:K266 K268:K272 K274:K280 K282:K290 K292:K298 K300:K302 K304:K312 K314:K1048576 K109:K116 K1:K56">
    <cfRule type="cellIs" dxfId="14" priority="6" operator="greaterThan">
      <formula>0</formula>
    </cfRule>
  </conditionalFormatting>
  <conditionalFormatting sqref="L58:L66 L68:L76 L78:L86 L88:L96 L99:L105 L118:L126 L128:L132 L134:L142 L144:L152 L154:L160 L162:L170 L172:L178 L180:L186 L188:L194 L196:L202 L204:L210 L212:L216 L218:L222 L224:L228 L230:L234 L236:L240 L242:L246 L248:L252 L254:L258 L260:L262 L264:L266 L268:L272 L274:L280 L282:L290 L292:L298 L300:L302 L304:L312 L314:L1048576 L109:L116 L1:L56">
    <cfRule type="cellIs" dxfId="13" priority="5" operator="greaterThan">
      <formula>0</formula>
    </cfRule>
  </conditionalFormatting>
  <conditionalFormatting sqref="M58:M66 M68:M76 M78:M86 M88:M96 M99:M105 M118:M126 M128:M132 M134:M142 M144:M152 M154:M160 M162:M170 M172:M178 M180:M186 M188:M194 M196:M202 M204:M210 M212:M216 M218:M222 M224:M228 M230:M234 M236:M240 M242:M246 M248:M252 M254:M258 M260:M262 M264:M266 M268:M272 M274:M280 M282:M290 M292:M298 M300:M302 M304:M312 M314:M1048576 M109:M116 M1:M56">
    <cfRule type="cellIs" dxfId="12" priority="4" operator="greaterThan">
      <formula>0</formula>
    </cfRule>
  </conditionalFormatting>
  <conditionalFormatting sqref="N58:N66 N68:N76 N78:N86 N88:N96 N99:N105 N118:N126 N128:N132 N134:N142 N144:N152 N154:N160 N162:N170 N172:N178 N180:N186 N188:N194 N196:N202 N204:N210 N212:N216 N218:N222 N224:N228 N230:N234 N236:N240 N242:N246 N248:N252 N254:N258 N260:N262 N264:N266 N268:N272 N274:N280 N282:N290 N292:N298 N300:N302 N304:N312 N314:N1048576 N109:N116 N1:N56">
    <cfRule type="cellIs" dxfId="11" priority="3" operator="greaterThan">
      <formula>0</formula>
    </cfRule>
  </conditionalFormatting>
  <conditionalFormatting sqref="O58:O66 O68:O76 O78:O86 O88:O96 O99:O105 O118:O126 O128:O132 O134:O142 O144:O152 O154:O160 O162:O170 O172:O178 O180:O186 O188:O194 O196:O202 O204:O210 O212:O216 O218:O222 O224:O228 O230:O234 O236:O240 O242:O246 O248:O252 O254:O258 O260:O262 O264:O266 O268:O272 O274:O280 O282:O290 O292:O298 O300:O302 O304:O312 O314:O1048576 O109:O116 O1:O56">
    <cfRule type="cellIs" dxfId="10" priority="2" operator="greaterThan">
      <formula>0</formula>
    </cfRule>
  </conditionalFormatting>
  <conditionalFormatting sqref="P58:P66 P68:P76 P78:P86 P88:P96 P99:P105 P118:P126 P128:P132 P134:P142 P144:P152 P154:P160 P162:P170 P172:P178 P180:P186 P188:P194 P196:P202 P204:P210 P212:P216 P218:P222 P224:P228 P230:P234 P236:P240 P242:P246 P248:P252 P254:P258 P260:P262 P264:P266 P268:P272 P274:P280 P282:P290 P292:P298 P300:P302 P304:P312 P314:P1048576 P109:P116 P1:P56">
    <cfRule type="cellIs" dxfId="9" priority="1" operator="greaterThan">
      <formula>0</formula>
    </cfRule>
  </conditionalFormatting>
  <dataValidations count="2">
    <dataValidation type="list" allowBlank="1" showInputMessage="1" showErrorMessage="1" promptTitle="T-Nuts" prompt="Please select YES/NO for with/without T-Nuts" sqref="E260:E261 E254:E257 E19:E21 E41:E43 E172:E177 E188:E193 E180:E185 E58:E65 E68:E75 E78:E85 E88:E95 E30:E32 E196:E201 E128:E131 E134:E141 E144:E151 E204:E209 E212:E215 E45:E47 E12:E14 E8:E10 E23:E26 E34:E36 E99:E105 E109:E115" xr:uid="{07E813D1-46E3-154E-9B2E-0B0A427AD813}">
      <formula1>"-,YES, NO"</formula1>
    </dataValidation>
    <dataValidation type="custom" allowBlank="1" showErrorMessage="1" promptTitle="T-Nuts" prompt="Please select whether you want your volumes with or without T-Nuts" sqref="E314:E321 E11 E17:E18 E22 E39:E40 E44 E50:E55 E118:E125 E154:E159 E162:E169 E218:E221 E224:E227 E230:E233 E236:E239 E242:E245 E248:E251 E264:E265 E268:E271 E274:E279 E282:E289 E292:E297 E300:E301 E304:E311 E6:E7 E28:E29 E33" xr:uid="{25ADC944-BDA8-7546-96B3-B5EF3212FC5D}">
      <formula1>"NA"</formula1>
    </dataValidation>
  </dataValidations>
  <hyperlinks>
    <hyperlink ref="F5:P5" r:id="rId1" display="Balance" xr:uid="{55C58E8D-9C74-0148-84B6-2CED7E98251C}"/>
    <hyperlink ref="F16:P16" r:id="rId2" display="Balance +5" xr:uid="{4D95A828-3F94-D841-BA0E-C73D7A543E55}"/>
    <hyperlink ref="F49:P49" r:id="rId3" display="Balance Add-on" xr:uid="{8336199E-7FB5-7C43-9BA0-48CACEF12870}"/>
    <hyperlink ref="F57:P57" r:id="rId4" display="Zen" xr:uid="{96F29DA0-1062-6345-8AD9-C59B222069F6}"/>
    <hyperlink ref="F67:P67" r:id="rId5" display="Zen Slope" xr:uid="{CE0F8C10-87BE-7B46-8EE0-950631C2A584}"/>
    <hyperlink ref="F77:P77" r:id="rId6" display="Zen Coupe" xr:uid="{0648A0F0-25EF-614F-BC4F-AB2996612AAF}"/>
    <hyperlink ref="F87:P87" r:id="rId7" display="Zen Slope Coupe" xr:uid="{BCF77F90-690D-0646-BD24-160C8E519D80}"/>
    <hyperlink ref="F97:P97" r:id="rId8" display="Nebula" xr:uid="{C706B5F0-4F98-924B-82CC-739B0F659653}"/>
    <hyperlink ref="F117:P117" r:id="rId9" display="Small Stackable" xr:uid="{5E692833-A384-6D4C-BF5D-686E3517C2B5}"/>
    <hyperlink ref="F127:P127" r:id="rId10" display="Large Stackable" xr:uid="{05BD4217-8822-C742-BE08-C169CD16CF42}"/>
    <hyperlink ref="F133:P133" r:id="rId11" display="Vortex" xr:uid="{923369B3-6842-1947-8ECA-F0EBAB9B7F4B}"/>
    <hyperlink ref="F143:P143" r:id="rId12" display="Lean-Stack" xr:uid="{CA0F5090-E8AE-C045-AD28-834126DDBF61}"/>
    <hyperlink ref="F153:P153" r:id="rId13" display="Unity" xr:uid="{BA26418B-CAFD-FB4F-AE9F-FE0201031DE6}"/>
    <hyperlink ref="F171:P171" r:id="rId14" display="Smooth" xr:uid="{EDCA18D1-D12B-C14E-AFA2-5D9A5CB4C68D}"/>
    <hyperlink ref="F161:P161" r:id="rId15" display="Lean" xr:uid="{564560A5-8917-3B42-B36A-E6F0D76D3110}"/>
    <hyperlink ref="F179:P179" r:id="rId16" display="Wisdom" xr:uid="{5AA414AC-C12E-C444-A857-0512975B17D4}"/>
    <hyperlink ref="F187:P187" r:id="rId17" display="Peace" xr:uid="{831980EF-116E-6743-A29A-4BAE0C8778F6}"/>
    <hyperlink ref="F195:P195" r:id="rId18" display="Half-cone" xr:uid="{0F54393C-084A-9148-88FB-B09A2CA0CB53}"/>
    <hyperlink ref="F203:P203" r:id="rId19" display="Progress" xr:uid="{C177687E-D999-B747-BA5D-1D0D985E623A}"/>
    <hyperlink ref="F217:P217" r:id="rId20" display="Low-Force" xr:uid="{147013ED-E895-184D-B4BF-3B9EF093EA51}"/>
    <hyperlink ref="F211:P211" r:id="rId21" display="Force" xr:uid="{3C6BB2FC-F6D2-8F46-995E-7E5B180B9588}"/>
    <hyperlink ref="F223:P223" r:id="rId22" display="Low-Force Incut" xr:uid="{7E4A8C95-01C9-0742-9FBD-76ECBE9F9599}"/>
    <hyperlink ref="F229:P229" r:id="rId23" display="Low-Force Slope" xr:uid="{59E9C1FD-3F80-6D45-9310-2275FEDDBB63}"/>
    <hyperlink ref="F235:P235" r:id="rId24" display="No-Force" xr:uid="{7BA23688-D8E6-984E-94CA-2FB2C3CBB214}"/>
    <hyperlink ref="F241:P241" r:id="rId25" display="No-Force slope" xr:uid="{CECD12A4-3140-A24A-A782-038CA072FAA3}"/>
    <hyperlink ref="F247:P247" r:id="rId26" display="No-Force incut" xr:uid="{157C3C0A-49DD-8344-ABA4-016D780E5C73}"/>
    <hyperlink ref="F253:P253" r:id="rId27" display="Power" xr:uid="{93016191-A31A-D64C-8533-524F5E6F04AF}"/>
    <hyperlink ref="F259:P259" r:id="rId28" display="Vibe" xr:uid="{03D7F1DE-44AE-6A4F-A608-9EBEEB6B36E1}"/>
    <hyperlink ref="F263:P263" r:id="rId29" display="Low-Vibe" xr:uid="{C0A10B66-AAB0-C94B-9B7C-C03A796379F6}"/>
    <hyperlink ref="F267:P267" r:id="rId30" display="Icon" xr:uid="{4B3B17E4-1F23-7A43-8CF4-7441BB5F3A6B}"/>
    <hyperlink ref="F273:P273" r:id="rId31" display="Love" xr:uid="{D4F3E34B-8F2D-7740-BED9-1A2C847C2C83}"/>
    <hyperlink ref="F281:P281" r:id="rId32" display="Flake" xr:uid="{8ECF6FF1-21D3-FB48-A4DA-7BDBF6BD0292}"/>
    <hyperlink ref="F291:P291" r:id="rId33" display="Flake blocker" xr:uid="{E0C647B3-E58D-EC4A-BD40-D5654E1741B7}"/>
    <hyperlink ref="F299:P299" r:id="rId34" display="Thick Flake" xr:uid="{FFDFA4AA-3555-924E-B2B8-30A04C3040C5}"/>
    <hyperlink ref="F303:P303" r:id="rId35" display="Rail regular" xr:uid="{98305372-0CC0-A042-9E9F-0A70680E8633}"/>
    <hyperlink ref="F313:P313" r:id="rId36" display="Rail irregular" xr:uid="{EFE6A653-E8DB-F541-AC36-73C29F1A8E92}"/>
    <hyperlink ref="F38:P38" r:id="rId37" display="Unbalance" xr:uid="{95F13C76-EAE7-2C41-9FA9-5715E8A42F01}"/>
    <hyperlink ref="F27:P27" r:id="rId38" display="Balance +5" xr:uid="{A09A6800-0CC7-9349-80F0-800865E47E0F}"/>
    <hyperlink ref="F106:P106" r:id="rId39" display="Prime Nebula" xr:uid="{39201A2C-BC36-3142-96F1-C01B0505C6F4}"/>
    <hyperlink ref="T109" r:id="rId40" xr:uid="{427C30C6-471F-BC42-9D06-1DF3FE0F0883}"/>
  </hyperlinks>
  <pageMargins left="0.7" right="0.7" top="0.78740157499999996" bottom="0.78740157499999996" header="0.3" footer="0.3"/>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608E-E200-B347-87B9-FA202C6614DB}">
  <sheetPr>
    <outlinePr summaryBelow="0" summaryRight="0"/>
  </sheetPr>
  <dimension ref="A1:S66"/>
  <sheetViews>
    <sheetView zoomScale="110" workbookViewId="0">
      <pane ySplit="1" topLeftCell="A2" activePane="bottomLeft" state="frozen"/>
      <selection pane="bottomLeft" activeCell="E8" sqref="E8"/>
    </sheetView>
  </sheetViews>
  <sheetFormatPr baseColWidth="10" defaultColWidth="12.6640625" defaultRowHeight="15.75" customHeight="1" x14ac:dyDescent="0.15"/>
  <cols>
    <col min="1" max="1" width="48.5" customWidth="1"/>
    <col min="2" max="2" width="14.1640625" customWidth="1"/>
    <col min="3" max="3" width="16" customWidth="1"/>
    <col min="4" max="4" width="14.1640625" style="31" customWidth="1"/>
    <col min="5" max="15" width="10.83203125" customWidth="1"/>
    <col min="16" max="16" width="15.83203125" style="98" customWidth="1"/>
    <col min="18" max="18" width="14.1640625" hidden="1" customWidth="1"/>
    <col min="19" max="19" width="0" hidden="1" customWidth="1"/>
  </cols>
  <sheetData>
    <row r="1" spans="1:19" ht="43" thickBot="1" x14ac:dyDescent="0.2">
      <c r="B1" s="208" t="s">
        <v>212</v>
      </c>
      <c r="C1" s="209"/>
      <c r="D1" s="223"/>
      <c r="E1" s="37" t="s">
        <v>96</v>
      </c>
      <c r="F1" s="64" t="s">
        <v>97</v>
      </c>
      <c r="G1" s="38" t="s">
        <v>98</v>
      </c>
      <c r="H1" s="39" t="s">
        <v>99</v>
      </c>
      <c r="I1" s="66" t="s">
        <v>176</v>
      </c>
      <c r="J1" s="65" t="s">
        <v>100</v>
      </c>
      <c r="K1" s="67" t="s">
        <v>101</v>
      </c>
      <c r="L1" s="40" t="s">
        <v>102</v>
      </c>
      <c r="M1" s="68" t="s">
        <v>0</v>
      </c>
      <c r="N1" s="69" t="s">
        <v>103</v>
      </c>
      <c r="O1" s="41" t="s">
        <v>104</v>
      </c>
      <c r="P1" s="97" t="s">
        <v>1</v>
      </c>
      <c r="R1" s="33" t="s">
        <v>2</v>
      </c>
    </row>
    <row r="2" spans="1:19" ht="16" x14ac:dyDescent="0.15">
      <c r="B2" s="278"/>
      <c r="C2" s="279"/>
      <c r="D2" s="279"/>
      <c r="E2" s="173">
        <f>SUM(E6:E65)</f>
        <v>0</v>
      </c>
      <c r="F2" s="183">
        <f t="shared" ref="F2:O2" si="0">SUM(F6:F65)</f>
        <v>0</v>
      </c>
      <c r="G2" s="174">
        <f t="shared" si="0"/>
        <v>0</v>
      </c>
      <c r="H2" s="175">
        <f t="shared" si="0"/>
        <v>0</v>
      </c>
      <c r="I2" s="176">
        <f t="shared" si="0"/>
        <v>0</v>
      </c>
      <c r="J2" s="177">
        <f t="shared" si="0"/>
        <v>0</v>
      </c>
      <c r="K2" s="181">
        <f t="shared" si="0"/>
        <v>0</v>
      </c>
      <c r="L2" s="178">
        <f t="shared" si="0"/>
        <v>0</v>
      </c>
      <c r="M2" s="179">
        <f t="shared" si="0"/>
        <v>0</v>
      </c>
      <c r="N2" s="180">
        <f t="shared" si="0"/>
        <v>0</v>
      </c>
      <c r="O2" s="182">
        <f t="shared" si="0"/>
        <v>0</v>
      </c>
      <c r="P2" s="170">
        <f>SUM(E2:O2)</f>
        <v>0</v>
      </c>
      <c r="R2" s="33"/>
    </row>
    <row r="3" spans="1:19" ht="17" thickBot="1" x14ac:dyDescent="0.2">
      <c r="B3" s="278"/>
      <c r="C3" s="279"/>
      <c r="D3" s="279"/>
      <c r="E3" s="172">
        <f>SUMPRODUCT(E6:E65,$S6:$S65)</f>
        <v>0</v>
      </c>
      <c r="F3" s="184">
        <f t="shared" ref="F3:O3" si="1">SUMPRODUCT(F6:F65,$S6:$S65)</f>
        <v>0</v>
      </c>
      <c r="G3" s="185">
        <f t="shared" si="1"/>
        <v>0</v>
      </c>
      <c r="H3" s="186">
        <f t="shared" si="1"/>
        <v>0</v>
      </c>
      <c r="I3" s="187">
        <f t="shared" si="1"/>
        <v>0</v>
      </c>
      <c r="J3" s="188">
        <f t="shared" si="1"/>
        <v>0</v>
      </c>
      <c r="K3" s="189">
        <f t="shared" si="1"/>
        <v>0</v>
      </c>
      <c r="L3" s="190">
        <f t="shared" si="1"/>
        <v>0</v>
      </c>
      <c r="M3" s="191">
        <f t="shared" si="1"/>
        <v>0</v>
      </c>
      <c r="N3" s="192">
        <f t="shared" si="1"/>
        <v>0</v>
      </c>
      <c r="O3" s="193">
        <f t="shared" si="1"/>
        <v>0</v>
      </c>
      <c r="P3" s="171">
        <f>SUM(E3:O3)</f>
        <v>0</v>
      </c>
      <c r="R3" s="33"/>
    </row>
    <row r="4" spans="1:19" ht="93" customHeight="1" thickBot="1" x14ac:dyDescent="0.2">
      <c r="B4" s="210" t="str">
        <f>_xlfn.CONCAT("Disclaimer
Prices on this order form are shown using a conversion rate of ",R4,"  from CAD to EUR for reference purposes.
The final invoice amount will be determined at the time of billing, based on the prevailing market exchange rate.
All prices are excl. VAT and transport.")</f>
        <v>Disclaimer
Prices on this order form are shown using a conversion rate of 0,62  from CAD to EUR for reference purposes.
The final invoice amount will be determined at the time of billing, based on the prevailing market exchange rate.
All prices are excl. VAT and transport.</v>
      </c>
      <c r="C4" s="210"/>
      <c r="D4" s="210"/>
      <c r="E4" s="210"/>
      <c r="F4" s="210"/>
      <c r="G4" s="210"/>
      <c r="H4" s="210"/>
      <c r="I4" s="210"/>
      <c r="J4" s="210"/>
      <c r="K4" s="210"/>
      <c r="L4" s="210"/>
      <c r="M4" s="210"/>
      <c r="N4" s="210"/>
      <c r="O4" s="210"/>
      <c r="P4" s="62">
        <f>SUM(P7:P65)</f>
        <v>0</v>
      </c>
      <c r="R4" s="34">
        <v>0.62</v>
      </c>
      <c r="S4" s="33" t="s">
        <v>185</v>
      </c>
    </row>
    <row r="5" spans="1:19" ht="22" thickTop="1" thickBot="1" x14ac:dyDescent="0.2">
      <c r="B5" s="21"/>
      <c r="C5" s="21"/>
      <c r="D5" s="24" t="str">
        <f>IF(R5&gt;0,R5*$R$4,"")</f>
        <v/>
      </c>
      <c r="J5" s="4"/>
      <c r="K5" s="4"/>
      <c r="L5" s="4"/>
      <c r="R5" s="3"/>
    </row>
    <row r="6" spans="1:19" ht="82" customHeight="1" thickTop="1" thickBot="1" x14ac:dyDescent="0.2">
      <c r="A6" s="205" t="e" vm="39">
        <v>#VALUE!</v>
      </c>
      <c r="B6" s="277" t="s">
        <v>208</v>
      </c>
      <c r="C6" s="269"/>
      <c r="D6" s="270"/>
      <c r="E6" s="221" t="s">
        <v>76</v>
      </c>
      <c r="F6" s="232"/>
      <c r="G6" s="232"/>
      <c r="H6" s="232"/>
      <c r="I6" s="232"/>
      <c r="J6" s="232"/>
      <c r="K6" s="232"/>
      <c r="L6" s="232"/>
      <c r="M6" s="232"/>
      <c r="N6" s="232"/>
      <c r="O6" s="232"/>
      <c r="P6" s="63"/>
      <c r="R6" s="21"/>
    </row>
    <row r="7" spans="1:19" ht="15" customHeight="1" thickTop="1" x14ac:dyDescent="0.15">
      <c r="A7" s="205"/>
      <c r="B7" s="201" t="s">
        <v>6</v>
      </c>
      <c r="C7" s="5" t="s">
        <v>39</v>
      </c>
      <c r="D7" s="25">
        <f>IF(R7&gt;0,R7*$R$4,"")</f>
        <v>1129.4547423217073</v>
      </c>
      <c r="E7" s="107"/>
      <c r="F7" s="71"/>
      <c r="G7" s="71"/>
      <c r="H7" s="71"/>
      <c r="I7" s="71"/>
      <c r="J7" s="71"/>
      <c r="K7" s="71"/>
      <c r="L7" s="71"/>
      <c r="M7" s="71"/>
      <c r="N7" s="71"/>
      <c r="O7" s="84"/>
      <c r="P7" s="99">
        <f t="shared" ref="P7:P16" si="2">SUM(E7:O7)*D7</f>
        <v>0</v>
      </c>
      <c r="R7" s="32">
        <v>1821.7011972930763</v>
      </c>
      <c r="S7">
        <v>4</v>
      </c>
    </row>
    <row r="8" spans="1:19" ht="15" customHeight="1" x14ac:dyDescent="0.15">
      <c r="A8" s="205"/>
      <c r="B8" s="222"/>
      <c r="C8" s="7" t="s">
        <v>77</v>
      </c>
      <c r="D8" s="26">
        <f>IF(R8&gt;0,R8*$R$4,"")</f>
        <v>248.66873503383653</v>
      </c>
      <c r="E8" s="108"/>
      <c r="F8" s="74"/>
      <c r="G8" s="74"/>
      <c r="H8" s="74"/>
      <c r="I8" s="74"/>
      <c r="J8" s="74"/>
      <c r="K8" s="74"/>
      <c r="L8" s="74"/>
      <c r="M8" s="74"/>
      <c r="N8" s="74"/>
      <c r="O8" s="81"/>
      <c r="P8" s="100">
        <f t="shared" si="2"/>
        <v>0</v>
      </c>
      <c r="R8" s="32">
        <v>401.07860489328471</v>
      </c>
      <c r="S8">
        <v>1</v>
      </c>
    </row>
    <row r="9" spans="1:19" ht="15" customHeight="1" x14ac:dyDescent="0.15">
      <c r="A9" s="205"/>
      <c r="B9" s="222"/>
      <c r="C9" s="7" t="s">
        <v>78</v>
      </c>
      <c r="D9" s="26">
        <f>IF(R9&gt;0,R9*$R$4,"")</f>
        <v>248.66873503383653</v>
      </c>
      <c r="E9" s="108"/>
      <c r="F9" s="74"/>
      <c r="G9" s="74"/>
      <c r="H9" s="74"/>
      <c r="I9" s="74"/>
      <c r="J9" s="74"/>
      <c r="K9" s="74"/>
      <c r="L9" s="74"/>
      <c r="M9" s="74"/>
      <c r="N9" s="74"/>
      <c r="O9" s="81"/>
      <c r="P9" s="100">
        <f t="shared" si="2"/>
        <v>0</v>
      </c>
      <c r="R9" s="32">
        <v>401.07860489328471</v>
      </c>
      <c r="S9">
        <v>1</v>
      </c>
    </row>
    <row r="10" spans="1:19" ht="15" customHeight="1" x14ac:dyDescent="0.15">
      <c r="A10" s="205"/>
      <c r="B10" s="222"/>
      <c r="C10" s="7" t="s">
        <v>79</v>
      </c>
      <c r="D10" s="26">
        <f>IF(R10&gt;0,R10*$R$4,"")</f>
        <v>316.05863612701717</v>
      </c>
      <c r="E10" s="108"/>
      <c r="F10" s="74"/>
      <c r="G10" s="74"/>
      <c r="H10" s="74"/>
      <c r="I10" s="74"/>
      <c r="J10" s="74"/>
      <c r="K10" s="74"/>
      <c r="L10" s="74"/>
      <c r="M10" s="74"/>
      <c r="N10" s="74"/>
      <c r="O10" s="81"/>
      <c r="P10" s="100">
        <f t="shared" si="2"/>
        <v>0</v>
      </c>
      <c r="R10" s="32">
        <v>509.77199375325347</v>
      </c>
      <c r="S10">
        <v>1</v>
      </c>
    </row>
    <row r="11" spans="1:19" ht="15" customHeight="1" thickBot="1" x14ac:dyDescent="0.2">
      <c r="A11" s="205"/>
      <c r="B11" s="220"/>
      <c r="C11" s="9" t="s">
        <v>80</v>
      </c>
      <c r="D11" s="27">
        <f>IF(R11&gt;0,R11*$R$4,"")</f>
        <v>316.05863612701717</v>
      </c>
      <c r="E11" s="109"/>
      <c r="F11" s="76"/>
      <c r="G11" s="76"/>
      <c r="H11" s="76"/>
      <c r="I11" s="76"/>
      <c r="J11" s="76"/>
      <c r="K11" s="76"/>
      <c r="L11" s="76"/>
      <c r="M11" s="76"/>
      <c r="N11" s="76"/>
      <c r="O11" s="82"/>
      <c r="P11" s="101">
        <f t="shared" si="2"/>
        <v>0</v>
      </c>
      <c r="R11" s="32">
        <v>509.77199375325347</v>
      </c>
      <c r="S11">
        <v>1</v>
      </c>
    </row>
    <row r="12" spans="1:19" ht="15" customHeight="1" thickTop="1" x14ac:dyDescent="0.15">
      <c r="A12" s="205"/>
      <c r="B12" s="201" t="s">
        <v>22</v>
      </c>
      <c r="C12" s="5" t="s">
        <v>39</v>
      </c>
      <c r="D12" s="28">
        <f>IF(R12&gt;0,R12*$R$4,"")</f>
        <v>1345.1024258198854</v>
      </c>
      <c r="E12" s="107"/>
      <c r="F12" s="71"/>
      <c r="G12" s="71"/>
      <c r="H12" s="71"/>
      <c r="I12" s="71"/>
      <c r="J12" s="71"/>
      <c r="K12" s="71"/>
      <c r="L12" s="71"/>
      <c r="M12" s="71"/>
      <c r="N12" s="71"/>
      <c r="O12" s="84"/>
      <c r="P12" s="99">
        <f t="shared" si="2"/>
        <v>0</v>
      </c>
      <c r="R12" s="32">
        <v>2169.5200416449766</v>
      </c>
      <c r="S12">
        <v>4</v>
      </c>
    </row>
    <row r="13" spans="1:19" ht="15" customHeight="1" x14ac:dyDescent="0.15">
      <c r="A13" s="205"/>
      <c r="B13" s="222"/>
      <c r="C13" s="7" t="s">
        <v>77</v>
      </c>
      <c r="D13" s="26">
        <f>IF(R13&gt;0,R13*$R$4,"")</f>
        <v>295.84166579906298</v>
      </c>
      <c r="E13" s="108"/>
      <c r="F13" s="74"/>
      <c r="G13" s="74"/>
      <c r="H13" s="74"/>
      <c r="I13" s="74"/>
      <c r="J13" s="74"/>
      <c r="K13" s="74"/>
      <c r="L13" s="74"/>
      <c r="M13" s="74"/>
      <c r="N13" s="74"/>
      <c r="O13" s="81"/>
      <c r="P13" s="100">
        <f t="shared" si="2"/>
        <v>0</v>
      </c>
      <c r="R13" s="32">
        <v>477.16397709526285</v>
      </c>
      <c r="S13">
        <v>1</v>
      </c>
    </row>
    <row r="14" spans="1:19" ht="15" customHeight="1" x14ac:dyDescent="0.15">
      <c r="A14" s="205"/>
      <c r="B14" s="222"/>
      <c r="C14" s="7" t="s">
        <v>78</v>
      </c>
      <c r="D14" s="26">
        <f>IF(R14&gt;0,R14*$R$4,"")</f>
        <v>295.84166579906298</v>
      </c>
      <c r="E14" s="108"/>
      <c r="F14" s="74"/>
      <c r="G14" s="74"/>
      <c r="H14" s="74"/>
      <c r="I14" s="74"/>
      <c r="J14" s="74"/>
      <c r="K14" s="74"/>
      <c r="L14" s="74"/>
      <c r="M14" s="74"/>
      <c r="N14" s="74"/>
      <c r="O14" s="81"/>
      <c r="P14" s="100">
        <f t="shared" si="2"/>
        <v>0</v>
      </c>
      <c r="R14" s="32">
        <v>477.16397709526285</v>
      </c>
      <c r="S14">
        <v>1</v>
      </c>
    </row>
    <row r="15" spans="1:19" ht="15" customHeight="1" x14ac:dyDescent="0.15">
      <c r="A15" s="205"/>
      <c r="B15" s="222"/>
      <c r="C15" s="7" t="s">
        <v>79</v>
      </c>
      <c r="D15" s="26">
        <f>IF(R15&gt;0,R15*$R$4,"")</f>
        <v>376.70954711087978</v>
      </c>
      <c r="E15" s="108"/>
      <c r="F15" s="74"/>
      <c r="G15" s="74"/>
      <c r="H15" s="74"/>
      <c r="I15" s="74"/>
      <c r="J15" s="74"/>
      <c r="K15" s="74"/>
      <c r="L15" s="74"/>
      <c r="M15" s="74"/>
      <c r="N15" s="74"/>
      <c r="O15" s="81"/>
      <c r="P15" s="100">
        <f t="shared" si="2"/>
        <v>0</v>
      </c>
      <c r="R15" s="32">
        <v>607.59604372722549</v>
      </c>
      <c r="S15">
        <v>1</v>
      </c>
    </row>
    <row r="16" spans="1:19" ht="15" customHeight="1" thickBot="1" x14ac:dyDescent="0.2">
      <c r="A16" s="205"/>
      <c r="B16" s="220"/>
      <c r="C16" s="9" t="s">
        <v>80</v>
      </c>
      <c r="D16" s="27">
        <f>IF(R16&gt;0,R16*$R$4,"")</f>
        <v>376.70954711087978</v>
      </c>
      <c r="E16" s="109"/>
      <c r="F16" s="76"/>
      <c r="G16" s="76"/>
      <c r="H16" s="76"/>
      <c r="I16" s="76"/>
      <c r="J16" s="76"/>
      <c r="K16" s="76"/>
      <c r="L16" s="76"/>
      <c r="M16" s="76"/>
      <c r="N16" s="76"/>
      <c r="O16" s="82"/>
      <c r="P16" s="101">
        <f t="shared" si="2"/>
        <v>0</v>
      </c>
      <c r="R16" s="32">
        <v>607.59604372722549</v>
      </c>
      <c r="S16">
        <v>1</v>
      </c>
    </row>
    <row r="17" spans="1:19" ht="15" thickTop="1" thickBot="1" x14ac:dyDescent="0.2">
      <c r="B17" s="1"/>
      <c r="C17" s="1"/>
      <c r="D17" s="24" t="str">
        <f>IF(R17&gt;0,R17*$R$4,"")</f>
        <v/>
      </c>
      <c r="E17" s="1"/>
    </row>
    <row r="18" spans="1:19" ht="138" customHeight="1" thickTop="1" thickBot="1" x14ac:dyDescent="0.2">
      <c r="A18" s="205" t="e" vm="40">
        <v>#VALUE!</v>
      </c>
      <c r="B18" s="271" t="s">
        <v>206</v>
      </c>
      <c r="C18" s="272"/>
      <c r="D18" s="273"/>
      <c r="E18" s="221" t="s">
        <v>81</v>
      </c>
      <c r="F18" s="232"/>
      <c r="G18" s="232"/>
      <c r="H18" s="232"/>
      <c r="I18" s="232"/>
      <c r="J18" s="232"/>
      <c r="K18" s="232"/>
      <c r="L18" s="232"/>
      <c r="M18" s="232"/>
      <c r="N18" s="232"/>
      <c r="O18" s="232"/>
      <c r="P18" s="233"/>
    </row>
    <row r="19" spans="1:19" ht="15" customHeight="1" thickTop="1" x14ac:dyDescent="0.15">
      <c r="A19" s="205"/>
      <c r="B19" s="201" t="s">
        <v>211</v>
      </c>
      <c r="C19" s="6" t="s">
        <v>186</v>
      </c>
      <c r="D19" s="25">
        <f>IF(R19&gt;0,R19*$R$4,"")</f>
        <v>3083.5347840000009</v>
      </c>
      <c r="E19" s="265"/>
      <c r="F19" s="71"/>
      <c r="G19" s="71"/>
      <c r="H19" s="71"/>
      <c r="I19" s="71"/>
      <c r="J19" s="71"/>
      <c r="K19" s="71"/>
      <c r="L19" s="71"/>
      <c r="M19" s="71"/>
      <c r="N19" s="71"/>
      <c r="O19" s="72"/>
      <c r="P19" s="102">
        <f t="shared" ref="P19:P39" si="3">SUM(E19:O19)*D19</f>
        <v>0</v>
      </c>
      <c r="R19" s="32">
        <v>4973.4432000000015</v>
      </c>
      <c r="S19">
        <v>10</v>
      </c>
    </row>
    <row r="20" spans="1:19" ht="15" customHeight="1" x14ac:dyDescent="0.15">
      <c r="A20" s="205"/>
      <c r="B20" s="199"/>
      <c r="C20" s="225" t="s">
        <v>187</v>
      </c>
      <c r="D20" s="226">
        <f t="shared" ref="D20:D39" si="4">IF(R20&gt;0,R20*$R$4,"")</f>
        <v>470.21990400000004</v>
      </c>
      <c r="E20" s="266"/>
      <c r="F20" s="74"/>
      <c r="G20" s="74"/>
      <c r="H20" s="74"/>
      <c r="I20" s="74"/>
      <c r="J20" s="74"/>
      <c r="K20" s="74"/>
      <c r="L20" s="74"/>
      <c r="M20" s="74"/>
      <c r="N20" s="74"/>
      <c r="O20" s="267"/>
      <c r="P20" s="227">
        <f t="shared" si="3"/>
        <v>0</v>
      </c>
      <c r="R20" s="32">
        <v>758.41920000000005</v>
      </c>
      <c r="S20">
        <v>1</v>
      </c>
    </row>
    <row r="21" spans="1:19" ht="15" customHeight="1" x14ac:dyDescent="0.15">
      <c r="A21" s="205"/>
      <c r="B21" s="199"/>
      <c r="C21" s="225" t="s">
        <v>188</v>
      </c>
      <c r="D21" s="226">
        <f t="shared" si="4"/>
        <v>383.01120000000009</v>
      </c>
      <c r="E21" s="266"/>
      <c r="F21" s="74"/>
      <c r="G21" s="74"/>
      <c r="H21" s="74"/>
      <c r="I21" s="74"/>
      <c r="J21" s="74"/>
      <c r="K21" s="74"/>
      <c r="L21" s="74"/>
      <c r="M21" s="74"/>
      <c r="N21" s="74"/>
      <c r="O21" s="267"/>
      <c r="P21" s="227">
        <f t="shared" si="3"/>
        <v>0</v>
      </c>
      <c r="R21" s="32">
        <v>617.7600000000001</v>
      </c>
      <c r="S21">
        <v>1</v>
      </c>
    </row>
    <row r="22" spans="1:19" ht="15" customHeight="1" x14ac:dyDescent="0.15">
      <c r="A22" s="205"/>
      <c r="B22" s="199"/>
      <c r="C22" s="225" t="s">
        <v>189</v>
      </c>
      <c r="D22" s="226">
        <f t="shared" si="4"/>
        <v>167.93568000000002</v>
      </c>
      <c r="E22" s="266"/>
      <c r="F22" s="74"/>
      <c r="G22" s="74"/>
      <c r="H22" s="74"/>
      <c r="I22" s="74"/>
      <c r="J22" s="74"/>
      <c r="K22" s="74"/>
      <c r="L22" s="74"/>
      <c r="M22" s="74"/>
      <c r="N22" s="74"/>
      <c r="O22" s="267"/>
      <c r="P22" s="227">
        <f t="shared" si="3"/>
        <v>0</v>
      </c>
      <c r="R22" s="32">
        <v>270.86400000000003</v>
      </c>
      <c r="S22">
        <v>1</v>
      </c>
    </row>
    <row r="23" spans="1:19" ht="15" customHeight="1" x14ac:dyDescent="0.15">
      <c r="A23" s="205"/>
      <c r="B23" s="199"/>
      <c r="C23" s="225" t="s">
        <v>190</v>
      </c>
      <c r="D23" s="226">
        <f t="shared" si="4"/>
        <v>324.08640000000003</v>
      </c>
      <c r="E23" s="266"/>
      <c r="F23" s="74"/>
      <c r="G23" s="74"/>
      <c r="H23" s="74"/>
      <c r="I23" s="74"/>
      <c r="J23" s="74"/>
      <c r="K23" s="74"/>
      <c r="L23" s="74"/>
      <c r="M23" s="74"/>
      <c r="N23" s="74"/>
      <c r="O23" s="267"/>
      <c r="P23" s="227">
        <f t="shared" si="3"/>
        <v>0</v>
      </c>
      <c r="R23" s="32">
        <v>522.72</v>
      </c>
      <c r="S23">
        <v>1</v>
      </c>
    </row>
    <row r="24" spans="1:19" ht="15" customHeight="1" x14ac:dyDescent="0.15">
      <c r="A24" s="205"/>
      <c r="B24" s="199"/>
      <c r="C24" s="225" t="s">
        <v>191</v>
      </c>
      <c r="D24" s="226">
        <f t="shared" si="4"/>
        <v>324.08640000000003</v>
      </c>
      <c r="E24" s="266"/>
      <c r="F24" s="74"/>
      <c r="G24" s="74"/>
      <c r="H24" s="74"/>
      <c r="I24" s="74"/>
      <c r="J24" s="74"/>
      <c r="K24" s="74"/>
      <c r="L24" s="74"/>
      <c r="M24" s="74"/>
      <c r="N24" s="74"/>
      <c r="O24" s="267"/>
      <c r="P24" s="227">
        <f t="shared" si="3"/>
        <v>0</v>
      </c>
      <c r="R24" s="32">
        <v>522.72</v>
      </c>
      <c r="S24">
        <v>1</v>
      </c>
    </row>
    <row r="25" spans="1:19" ht="15" customHeight="1" x14ac:dyDescent="0.15">
      <c r="A25" s="205"/>
      <c r="B25" s="199"/>
      <c r="C25" s="225" t="s">
        <v>192</v>
      </c>
      <c r="D25" s="226">
        <f t="shared" si="4"/>
        <v>338.81760000000003</v>
      </c>
      <c r="E25" s="266"/>
      <c r="F25" s="74"/>
      <c r="G25" s="74"/>
      <c r="H25" s="74"/>
      <c r="I25" s="74"/>
      <c r="J25" s="74"/>
      <c r="K25" s="74"/>
      <c r="L25" s="74"/>
      <c r="M25" s="74"/>
      <c r="N25" s="74"/>
      <c r="O25" s="267"/>
      <c r="P25" s="227">
        <f t="shared" si="3"/>
        <v>0</v>
      </c>
      <c r="R25" s="32">
        <v>546.48</v>
      </c>
      <c r="S25">
        <v>1</v>
      </c>
    </row>
    <row r="26" spans="1:19" ht="15" customHeight="1" x14ac:dyDescent="0.15">
      <c r="A26" s="205"/>
      <c r="B26" s="199"/>
      <c r="C26" s="225" t="s">
        <v>193</v>
      </c>
      <c r="D26" s="226">
        <f t="shared" si="4"/>
        <v>338.81760000000003</v>
      </c>
      <c r="E26" s="266"/>
      <c r="F26" s="74"/>
      <c r="G26" s="74"/>
      <c r="H26" s="74"/>
      <c r="I26" s="74"/>
      <c r="J26" s="74"/>
      <c r="K26" s="74"/>
      <c r="L26" s="74"/>
      <c r="M26" s="74"/>
      <c r="N26" s="74"/>
      <c r="O26" s="267"/>
      <c r="P26" s="227">
        <f t="shared" si="3"/>
        <v>0</v>
      </c>
      <c r="R26" s="32">
        <v>546.48</v>
      </c>
      <c r="S26">
        <v>1</v>
      </c>
    </row>
    <row r="27" spans="1:19" ht="15" customHeight="1" x14ac:dyDescent="0.15">
      <c r="A27" s="205"/>
      <c r="B27" s="199"/>
      <c r="C27" s="225" t="s">
        <v>194</v>
      </c>
      <c r="D27" s="226">
        <f t="shared" si="4"/>
        <v>265.16160000000002</v>
      </c>
      <c r="E27" s="266"/>
      <c r="F27" s="74"/>
      <c r="G27" s="74"/>
      <c r="H27" s="74"/>
      <c r="I27" s="74"/>
      <c r="J27" s="74"/>
      <c r="K27" s="74"/>
      <c r="L27" s="74"/>
      <c r="M27" s="74"/>
      <c r="N27" s="74"/>
      <c r="O27" s="267"/>
      <c r="P27" s="227">
        <f t="shared" si="3"/>
        <v>0</v>
      </c>
      <c r="R27" s="32">
        <v>427.68000000000006</v>
      </c>
      <c r="S27">
        <v>1</v>
      </c>
    </row>
    <row r="28" spans="1:19" ht="15" customHeight="1" x14ac:dyDescent="0.15">
      <c r="A28" s="205"/>
      <c r="B28" s="199"/>
      <c r="C28" s="225" t="s">
        <v>195</v>
      </c>
      <c r="D28" s="226">
        <f t="shared" si="4"/>
        <v>279.89280000000002</v>
      </c>
      <c r="E28" s="266"/>
      <c r="F28" s="74"/>
      <c r="G28" s="74"/>
      <c r="H28" s="74"/>
      <c r="I28" s="74"/>
      <c r="J28" s="74"/>
      <c r="K28" s="74"/>
      <c r="L28" s="74"/>
      <c r="M28" s="74"/>
      <c r="N28" s="74"/>
      <c r="O28" s="267"/>
      <c r="P28" s="227">
        <f t="shared" si="3"/>
        <v>0</v>
      </c>
      <c r="R28" s="32">
        <v>451.44</v>
      </c>
      <c r="S28">
        <v>1</v>
      </c>
    </row>
    <row r="29" spans="1:19" ht="15" customHeight="1" thickBot="1" x14ac:dyDescent="0.2">
      <c r="A29" s="205"/>
      <c r="B29" s="280"/>
      <c r="C29" s="225" t="s">
        <v>196</v>
      </c>
      <c r="D29" s="226">
        <f t="shared" si="4"/>
        <v>191.50560000000004</v>
      </c>
      <c r="E29" s="268"/>
      <c r="F29" s="76"/>
      <c r="G29" s="76"/>
      <c r="H29" s="76"/>
      <c r="I29" s="76"/>
      <c r="J29" s="76"/>
      <c r="K29" s="76"/>
      <c r="L29" s="76"/>
      <c r="M29" s="76"/>
      <c r="N29" s="76"/>
      <c r="O29" s="77"/>
      <c r="P29" s="227">
        <f t="shared" si="3"/>
        <v>0</v>
      </c>
      <c r="R29" s="32">
        <v>308.88000000000005</v>
      </c>
      <c r="S29">
        <v>1</v>
      </c>
    </row>
    <row r="30" spans="1:19" ht="15" customHeight="1" thickTop="1" x14ac:dyDescent="0.15">
      <c r="A30" s="205"/>
      <c r="B30" s="201" t="s">
        <v>175</v>
      </c>
      <c r="C30" s="229" t="s">
        <v>186</v>
      </c>
      <c r="D30" s="230">
        <f t="shared" si="4"/>
        <v>2717.8963392180453</v>
      </c>
      <c r="E30" s="265"/>
      <c r="F30" s="71"/>
      <c r="G30" s="71"/>
      <c r="H30" s="71"/>
      <c r="I30" s="71"/>
      <c r="J30" s="71"/>
      <c r="K30" s="71"/>
      <c r="L30" s="71"/>
      <c r="M30" s="71"/>
      <c r="N30" s="71"/>
      <c r="O30" s="72"/>
      <c r="P30" s="231">
        <f t="shared" si="3"/>
        <v>0</v>
      </c>
      <c r="R30" s="32">
        <v>4383.703772932331</v>
      </c>
      <c r="S30">
        <v>10</v>
      </c>
    </row>
    <row r="31" spans="1:19" ht="15" customHeight="1" x14ac:dyDescent="0.15">
      <c r="A31" s="205"/>
      <c r="B31" s="199"/>
      <c r="C31" s="225" t="s">
        <v>187</v>
      </c>
      <c r="D31" s="226">
        <f t="shared" si="4"/>
        <v>414.462312</v>
      </c>
      <c r="E31" s="266"/>
      <c r="F31" s="74"/>
      <c r="G31" s="74"/>
      <c r="H31" s="74"/>
      <c r="I31" s="74"/>
      <c r="J31" s="74"/>
      <c r="K31" s="74"/>
      <c r="L31" s="74"/>
      <c r="M31" s="74"/>
      <c r="N31" s="74"/>
      <c r="O31" s="267"/>
      <c r="P31" s="227">
        <f t="shared" si="3"/>
        <v>0</v>
      </c>
      <c r="R31" s="32">
        <v>668.48760000000004</v>
      </c>
      <c r="S31">
        <v>1</v>
      </c>
    </row>
    <row r="32" spans="1:19" ht="15" customHeight="1" x14ac:dyDescent="0.15">
      <c r="A32" s="205"/>
      <c r="B32" s="199"/>
      <c r="C32" s="225" t="s">
        <v>188</v>
      </c>
      <c r="D32" s="226">
        <f t="shared" si="4"/>
        <v>337.59461503759405</v>
      </c>
      <c r="E32" s="266"/>
      <c r="F32" s="74"/>
      <c r="G32" s="74"/>
      <c r="H32" s="74"/>
      <c r="I32" s="74"/>
      <c r="J32" s="74"/>
      <c r="K32" s="74"/>
      <c r="L32" s="74"/>
      <c r="M32" s="74"/>
      <c r="N32" s="74"/>
      <c r="O32" s="267"/>
      <c r="P32" s="227">
        <f t="shared" si="3"/>
        <v>0</v>
      </c>
      <c r="R32" s="32">
        <v>544.50744360902263</v>
      </c>
      <c r="S32">
        <v>1</v>
      </c>
    </row>
    <row r="33" spans="1:19" ht="15" customHeight="1" x14ac:dyDescent="0.15">
      <c r="A33" s="205"/>
      <c r="B33" s="199"/>
      <c r="C33" s="225" t="s">
        <v>189</v>
      </c>
      <c r="D33" s="226">
        <f t="shared" si="4"/>
        <v>148.0222542857143</v>
      </c>
      <c r="E33" s="266"/>
      <c r="F33" s="74"/>
      <c r="G33" s="74"/>
      <c r="H33" s="74"/>
      <c r="I33" s="74"/>
      <c r="J33" s="74"/>
      <c r="K33" s="74"/>
      <c r="L33" s="74"/>
      <c r="M33" s="74"/>
      <c r="N33" s="74"/>
      <c r="O33" s="267"/>
      <c r="P33" s="227">
        <f t="shared" si="3"/>
        <v>0</v>
      </c>
      <c r="R33" s="32">
        <v>238.74557142857145</v>
      </c>
      <c r="S33">
        <v>1</v>
      </c>
    </row>
    <row r="34" spans="1:19" ht="15" customHeight="1" x14ac:dyDescent="0.15">
      <c r="A34" s="205"/>
      <c r="B34" s="199"/>
      <c r="C34" s="225" t="s">
        <v>190</v>
      </c>
      <c r="D34" s="226">
        <f t="shared" si="4"/>
        <v>285.65698195488721</v>
      </c>
      <c r="E34" s="266"/>
      <c r="F34" s="74"/>
      <c r="G34" s="74"/>
      <c r="H34" s="74"/>
      <c r="I34" s="74"/>
      <c r="J34" s="74"/>
      <c r="K34" s="74"/>
      <c r="L34" s="74"/>
      <c r="M34" s="74"/>
      <c r="N34" s="74"/>
      <c r="O34" s="267"/>
      <c r="P34" s="227">
        <f t="shared" si="3"/>
        <v>0</v>
      </c>
      <c r="R34" s="32">
        <v>460.73706766917297</v>
      </c>
      <c r="S34">
        <v>1</v>
      </c>
    </row>
    <row r="35" spans="1:19" ht="15" customHeight="1" x14ac:dyDescent="0.15">
      <c r="A35" s="205"/>
      <c r="B35" s="199"/>
      <c r="C35" s="225" t="s">
        <v>191</v>
      </c>
      <c r="D35" s="226">
        <f t="shared" si="4"/>
        <v>285.65698195488721</v>
      </c>
      <c r="E35" s="266"/>
      <c r="F35" s="74"/>
      <c r="G35" s="74"/>
      <c r="H35" s="74"/>
      <c r="I35" s="74"/>
      <c r="J35" s="74"/>
      <c r="K35" s="74"/>
      <c r="L35" s="74"/>
      <c r="M35" s="74"/>
      <c r="N35" s="74"/>
      <c r="O35" s="267"/>
      <c r="P35" s="227">
        <f t="shared" si="3"/>
        <v>0</v>
      </c>
      <c r="R35" s="32">
        <v>460.73706766917297</v>
      </c>
      <c r="S35">
        <v>1</v>
      </c>
    </row>
    <row r="36" spans="1:19" ht="15" customHeight="1" x14ac:dyDescent="0.15">
      <c r="A36" s="205"/>
      <c r="B36" s="199"/>
      <c r="C36" s="225" t="s">
        <v>192</v>
      </c>
      <c r="D36" s="226">
        <f t="shared" si="4"/>
        <v>298.64139022556395</v>
      </c>
      <c r="E36" s="266"/>
      <c r="F36" s="74"/>
      <c r="G36" s="74"/>
      <c r="H36" s="74"/>
      <c r="I36" s="74"/>
      <c r="J36" s="74"/>
      <c r="K36" s="74"/>
      <c r="L36" s="74"/>
      <c r="M36" s="74"/>
      <c r="N36" s="74"/>
      <c r="O36" s="267"/>
      <c r="P36" s="227">
        <f t="shared" si="3"/>
        <v>0</v>
      </c>
      <c r="R36" s="32">
        <v>481.67966165413537</v>
      </c>
      <c r="S36">
        <v>1</v>
      </c>
    </row>
    <row r="37" spans="1:19" ht="15" customHeight="1" x14ac:dyDescent="0.15">
      <c r="A37" s="205"/>
      <c r="B37" s="199"/>
      <c r="C37" s="225" t="s">
        <v>193</v>
      </c>
      <c r="D37" s="226">
        <f t="shared" si="4"/>
        <v>298.64139022556395</v>
      </c>
      <c r="E37" s="266"/>
      <c r="F37" s="74"/>
      <c r="G37" s="74"/>
      <c r="H37" s="74"/>
      <c r="I37" s="74"/>
      <c r="J37" s="74"/>
      <c r="K37" s="74"/>
      <c r="L37" s="74"/>
      <c r="M37" s="74"/>
      <c r="N37" s="74"/>
      <c r="O37" s="267"/>
      <c r="P37" s="227">
        <f t="shared" si="3"/>
        <v>0</v>
      </c>
      <c r="R37" s="32">
        <v>481.67966165413537</v>
      </c>
      <c r="S37">
        <v>1</v>
      </c>
    </row>
    <row r="38" spans="1:19" ht="15" customHeight="1" x14ac:dyDescent="0.15">
      <c r="A38" s="205"/>
      <c r="B38" s="199"/>
      <c r="C38" s="225" t="s">
        <v>194</v>
      </c>
      <c r="D38" s="226">
        <f t="shared" si="4"/>
        <v>233.71934887218046</v>
      </c>
      <c r="E38" s="266"/>
      <c r="F38" s="74"/>
      <c r="G38" s="74"/>
      <c r="H38" s="74"/>
      <c r="I38" s="74"/>
      <c r="J38" s="74"/>
      <c r="K38" s="74"/>
      <c r="L38" s="74"/>
      <c r="M38" s="74"/>
      <c r="N38" s="74"/>
      <c r="O38" s="267"/>
      <c r="P38" s="227">
        <f t="shared" si="3"/>
        <v>0</v>
      </c>
      <c r="R38" s="32">
        <v>376.96669172932332</v>
      </c>
      <c r="S38">
        <v>1</v>
      </c>
    </row>
    <row r="39" spans="1:19" ht="15" customHeight="1" thickBot="1" x14ac:dyDescent="0.2">
      <c r="A39" s="205"/>
      <c r="B39" s="280"/>
      <c r="C39" s="17" t="s">
        <v>195</v>
      </c>
      <c r="D39" s="30">
        <f t="shared" si="4"/>
        <v>246.70375714285714</v>
      </c>
      <c r="E39" s="268"/>
      <c r="F39" s="76"/>
      <c r="G39" s="76"/>
      <c r="H39" s="76"/>
      <c r="I39" s="76"/>
      <c r="J39" s="76"/>
      <c r="K39" s="76"/>
      <c r="L39" s="76"/>
      <c r="M39" s="76"/>
      <c r="N39" s="76"/>
      <c r="O39" s="77"/>
      <c r="P39" s="228">
        <f t="shared" si="3"/>
        <v>0</v>
      </c>
      <c r="R39" s="32">
        <v>397.90928571428572</v>
      </c>
      <c r="S39">
        <v>1</v>
      </c>
    </row>
    <row r="40" spans="1:19" ht="15" thickTop="1" thickBot="1" x14ac:dyDescent="0.2">
      <c r="B40" s="1"/>
      <c r="C40" s="1"/>
      <c r="D40" s="24" t="str">
        <f>IF(R40&gt;0,R40*$R$4,"")</f>
        <v/>
      </c>
      <c r="E40" s="1"/>
      <c r="R40">
        <v>0</v>
      </c>
      <c r="S40">
        <v>1</v>
      </c>
    </row>
    <row r="41" spans="1:19" ht="89" customHeight="1" thickTop="1" thickBot="1" x14ac:dyDescent="0.2">
      <c r="A41" s="205" t="e" vm="41">
        <v>#VALUE!</v>
      </c>
      <c r="B41" s="274" t="s">
        <v>209</v>
      </c>
      <c r="C41" s="275"/>
      <c r="D41" s="276"/>
      <c r="E41" s="221" t="s">
        <v>82</v>
      </c>
      <c r="F41" s="232"/>
      <c r="G41" s="232"/>
      <c r="H41" s="232"/>
      <c r="I41" s="232"/>
      <c r="J41" s="232"/>
      <c r="K41" s="232"/>
      <c r="L41" s="232"/>
      <c r="M41" s="232"/>
      <c r="N41" s="232"/>
      <c r="O41" s="232"/>
      <c r="P41" s="233"/>
      <c r="R41">
        <v>0</v>
      </c>
      <c r="S41">
        <v>1</v>
      </c>
    </row>
    <row r="42" spans="1:19" ht="15" customHeight="1" thickTop="1" x14ac:dyDescent="0.15">
      <c r="A42" s="205"/>
      <c r="B42" s="19" t="s">
        <v>57</v>
      </c>
      <c r="C42" s="6" t="s">
        <v>8</v>
      </c>
      <c r="D42" s="25">
        <f>IF(R42&gt;0,R42*$R$4,"")</f>
        <v>98.89</v>
      </c>
      <c r="E42" s="107"/>
      <c r="F42" s="71"/>
      <c r="G42" s="71"/>
      <c r="H42" s="71"/>
      <c r="I42" s="71"/>
      <c r="J42" s="71"/>
      <c r="K42" s="71"/>
      <c r="L42" s="71"/>
      <c r="M42" s="71"/>
      <c r="N42" s="71"/>
      <c r="O42" s="72"/>
      <c r="P42" s="102">
        <f t="shared" ref="P42:P43" si="5">SUM(E42:O42)*D42</f>
        <v>0</v>
      </c>
      <c r="R42" s="32">
        <v>159.5</v>
      </c>
      <c r="S42">
        <v>1</v>
      </c>
    </row>
    <row r="43" spans="1:19" ht="15" customHeight="1" thickBot="1" x14ac:dyDescent="0.2">
      <c r="A43" s="205"/>
      <c r="B43" s="20" t="s">
        <v>58</v>
      </c>
      <c r="C43" s="10" t="s">
        <v>8</v>
      </c>
      <c r="D43" s="27">
        <f>IF(R43&gt;0,R43*$R$4,"")</f>
        <v>118.66800000000001</v>
      </c>
      <c r="E43" s="109"/>
      <c r="F43" s="76"/>
      <c r="G43" s="76"/>
      <c r="H43" s="76"/>
      <c r="I43" s="76"/>
      <c r="J43" s="76"/>
      <c r="K43" s="76"/>
      <c r="L43" s="76"/>
      <c r="M43" s="76"/>
      <c r="N43" s="76"/>
      <c r="O43" s="77"/>
      <c r="P43" s="103">
        <f t="shared" si="5"/>
        <v>0</v>
      </c>
      <c r="R43" s="32">
        <v>191.4</v>
      </c>
      <c r="S43">
        <v>1</v>
      </c>
    </row>
    <row r="44" spans="1:19" ht="15" thickTop="1" thickBot="1" x14ac:dyDescent="0.2">
      <c r="D44" s="24" t="str">
        <f>IF(R44&gt;0,R44*$R$4,"")</f>
        <v/>
      </c>
      <c r="R44">
        <v>0</v>
      </c>
      <c r="S44">
        <v>1</v>
      </c>
    </row>
    <row r="45" spans="1:19" ht="104" customHeight="1" thickTop="1" thickBot="1" x14ac:dyDescent="0.2">
      <c r="A45" s="205" t="e" vm="42">
        <v>#VALUE!</v>
      </c>
      <c r="B45" s="202" t="s">
        <v>83</v>
      </c>
      <c r="C45" s="275"/>
      <c r="D45" s="276"/>
      <c r="E45" s="221" t="s">
        <v>84</v>
      </c>
      <c r="F45" s="232"/>
      <c r="G45" s="232"/>
      <c r="H45" s="232"/>
      <c r="I45" s="232"/>
      <c r="J45" s="232"/>
      <c r="K45" s="232"/>
      <c r="L45" s="232"/>
      <c r="M45" s="232"/>
      <c r="N45" s="232"/>
      <c r="O45" s="232"/>
      <c r="P45" s="233"/>
      <c r="R45">
        <v>0</v>
      </c>
      <c r="S45">
        <v>1</v>
      </c>
    </row>
    <row r="46" spans="1:19" ht="15" customHeight="1" thickTop="1" x14ac:dyDescent="0.15">
      <c r="A46" s="205"/>
      <c r="B46" s="201" t="s">
        <v>6</v>
      </c>
      <c r="C46" s="5" t="s">
        <v>85</v>
      </c>
      <c r="D46" s="25">
        <f>IF(R46&gt;0,R46*$R$4,"")</f>
        <v>144.48391625264676</v>
      </c>
      <c r="E46" s="107"/>
      <c r="F46" s="71"/>
      <c r="G46" s="71"/>
      <c r="H46" s="71"/>
      <c r="I46" s="71"/>
      <c r="J46" s="71"/>
      <c r="K46" s="71"/>
      <c r="L46" s="71"/>
      <c r="M46" s="79"/>
      <c r="N46" s="79"/>
      <c r="O46" s="80"/>
      <c r="P46" s="99">
        <f t="shared" ref="P46:P53" si="6">SUM(E46:O46)*D46</f>
        <v>0</v>
      </c>
      <c r="R46" s="32">
        <v>233.03857460104317</v>
      </c>
      <c r="S46">
        <v>1</v>
      </c>
    </row>
    <row r="47" spans="1:19" ht="15" customHeight="1" x14ac:dyDescent="0.15">
      <c r="A47" s="205"/>
      <c r="B47" s="222"/>
      <c r="C47" s="7" t="s">
        <v>86</v>
      </c>
      <c r="D47" s="26">
        <f>IF(R47&gt;0,R47*$R$4,"")</f>
        <v>182.33996417910444</v>
      </c>
      <c r="E47" s="108"/>
      <c r="F47" s="74"/>
      <c r="G47" s="74"/>
      <c r="H47" s="74"/>
      <c r="I47" s="74"/>
      <c r="J47" s="74"/>
      <c r="K47" s="74"/>
      <c r="L47" s="74"/>
      <c r="M47" s="74"/>
      <c r="N47" s="74"/>
      <c r="O47" s="81"/>
      <c r="P47" s="100">
        <f t="shared" si="6"/>
        <v>0</v>
      </c>
      <c r="R47" s="32">
        <v>294.09671641791039</v>
      </c>
      <c r="S47">
        <v>1</v>
      </c>
    </row>
    <row r="48" spans="1:19" ht="15" customHeight="1" x14ac:dyDescent="0.15">
      <c r="A48" s="205"/>
      <c r="B48" s="222"/>
      <c r="C48" s="7" t="s">
        <v>87</v>
      </c>
      <c r="D48" s="26">
        <f>IF(R48&gt;0,R48*$R$4,"")</f>
        <v>150.79325757372308</v>
      </c>
      <c r="E48" s="108"/>
      <c r="F48" s="74"/>
      <c r="G48" s="74"/>
      <c r="H48" s="74"/>
      <c r="I48" s="74"/>
      <c r="J48" s="74"/>
      <c r="K48" s="74"/>
      <c r="L48" s="74"/>
      <c r="M48" s="74"/>
      <c r="N48" s="74"/>
      <c r="O48" s="81"/>
      <c r="P48" s="100">
        <f t="shared" si="6"/>
        <v>0</v>
      </c>
      <c r="R48" s="32">
        <v>243.21493157052109</v>
      </c>
      <c r="S48">
        <v>1</v>
      </c>
    </row>
    <row r="49" spans="1:19" ht="15" customHeight="1" thickBot="1" x14ac:dyDescent="0.2">
      <c r="A49" s="205"/>
      <c r="B49" s="220"/>
      <c r="C49" s="18" t="s">
        <v>88</v>
      </c>
      <c r="D49" s="27">
        <f t="shared" ref="D49:D65" si="7">IF(R49&gt;0,R49*$R$4,"")</f>
        <v>188.64930550018076</v>
      </c>
      <c r="E49" s="110"/>
      <c r="F49" s="83"/>
      <c r="G49" s="83"/>
      <c r="H49" s="83"/>
      <c r="I49" s="83"/>
      <c r="J49" s="83"/>
      <c r="K49" s="83"/>
      <c r="L49" s="83"/>
      <c r="M49" s="83"/>
      <c r="N49" s="83"/>
      <c r="O49" s="86"/>
      <c r="P49" s="104">
        <f t="shared" si="6"/>
        <v>0</v>
      </c>
      <c r="R49" s="32">
        <v>304.27307338738831</v>
      </c>
      <c r="S49">
        <v>1</v>
      </c>
    </row>
    <row r="50" spans="1:19" ht="15" customHeight="1" thickTop="1" x14ac:dyDescent="0.15">
      <c r="A50" s="205"/>
      <c r="B50" s="201" t="s">
        <v>11</v>
      </c>
      <c r="C50" s="5" t="s">
        <v>85</v>
      </c>
      <c r="D50" s="28">
        <f t="shared" si="7"/>
        <v>172.87595219749002</v>
      </c>
      <c r="E50" s="107"/>
      <c r="F50" s="71"/>
      <c r="G50" s="71"/>
      <c r="H50" s="71"/>
      <c r="I50" s="71"/>
      <c r="J50" s="71"/>
      <c r="K50" s="71"/>
      <c r="L50" s="71"/>
      <c r="M50" s="71"/>
      <c r="N50" s="71"/>
      <c r="O50" s="84"/>
      <c r="P50" s="99">
        <f t="shared" si="6"/>
        <v>0</v>
      </c>
      <c r="R50" s="32">
        <v>278.83218096369359</v>
      </c>
      <c r="S50">
        <v>1</v>
      </c>
    </row>
    <row r="51" spans="1:19" ht="15" customHeight="1" x14ac:dyDescent="0.15">
      <c r="A51" s="205"/>
      <c r="B51" s="222"/>
      <c r="C51" s="7" t="s">
        <v>86</v>
      </c>
      <c r="D51" s="26">
        <f t="shared" si="7"/>
        <v>220.19601210556212</v>
      </c>
      <c r="E51" s="108"/>
      <c r="F51" s="74"/>
      <c r="G51" s="74"/>
      <c r="H51" s="74"/>
      <c r="I51" s="74"/>
      <c r="J51" s="74"/>
      <c r="K51" s="74"/>
      <c r="L51" s="74"/>
      <c r="M51" s="74"/>
      <c r="N51" s="74"/>
      <c r="O51" s="81"/>
      <c r="P51" s="100">
        <f t="shared" si="6"/>
        <v>0</v>
      </c>
      <c r="R51" s="32">
        <v>355.15485823477763</v>
      </c>
      <c r="S51">
        <v>1</v>
      </c>
    </row>
    <row r="52" spans="1:19" ht="15" customHeight="1" x14ac:dyDescent="0.15">
      <c r="A52" s="205"/>
      <c r="B52" s="222"/>
      <c r="C52" s="7" t="s">
        <v>87</v>
      </c>
      <c r="D52" s="26">
        <f t="shared" si="7"/>
        <v>179.18529351856631</v>
      </c>
      <c r="E52" s="108"/>
      <c r="F52" s="74"/>
      <c r="G52" s="74"/>
      <c r="H52" s="74"/>
      <c r="I52" s="74"/>
      <c r="J52" s="74"/>
      <c r="K52" s="74"/>
      <c r="L52" s="74"/>
      <c r="M52" s="74"/>
      <c r="N52" s="74"/>
      <c r="O52" s="81"/>
      <c r="P52" s="100">
        <f t="shared" si="6"/>
        <v>0</v>
      </c>
      <c r="R52" s="32">
        <v>289.00853793317145</v>
      </c>
      <c r="S52">
        <v>1</v>
      </c>
    </row>
    <row r="53" spans="1:19" ht="15" customHeight="1" thickBot="1" x14ac:dyDescent="0.2">
      <c r="A53" s="205"/>
      <c r="B53" s="220"/>
      <c r="C53" s="9" t="s">
        <v>88</v>
      </c>
      <c r="D53" s="27">
        <f t="shared" si="7"/>
        <v>226.50535342663844</v>
      </c>
      <c r="E53" s="109"/>
      <c r="F53" s="76"/>
      <c r="G53" s="76"/>
      <c r="H53" s="76"/>
      <c r="I53" s="76"/>
      <c r="J53" s="76"/>
      <c r="K53" s="76"/>
      <c r="L53" s="76"/>
      <c r="M53" s="76"/>
      <c r="N53" s="76"/>
      <c r="O53" s="82"/>
      <c r="P53" s="101">
        <f t="shared" si="6"/>
        <v>0</v>
      </c>
      <c r="R53" s="32">
        <v>365.33121520425556</v>
      </c>
      <c r="S53">
        <v>1</v>
      </c>
    </row>
    <row r="54" spans="1:19" ht="15" thickTop="1" thickBot="1" x14ac:dyDescent="0.2">
      <c r="B54" s="1"/>
      <c r="C54" s="1"/>
      <c r="D54" s="24" t="str">
        <f t="shared" si="7"/>
        <v/>
      </c>
      <c r="E54" s="1"/>
      <c r="R54">
        <v>0</v>
      </c>
      <c r="S54">
        <v>1</v>
      </c>
    </row>
    <row r="55" spans="1:19" ht="71" customHeight="1" thickTop="1" thickBot="1" x14ac:dyDescent="0.2">
      <c r="A55" s="205" t="e" vm="43">
        <v>#VALUE!</v>
      </c>
      <c r="B55" s="274" t="s">
        <v>210</v>
      </c>
      <c r="C55" s="275"/>
      <c r="D55" s="276"/>
      <c r="E55" s="221" t="s">
        <v>89</v>
      </c>
      <c r="F55" s="232"/>
      <c r="G55" s="232"/>
      <c r="H55" s="232"/>
      <c r="I55" s="232"/>
      <c r="J55" s="232"/>
      <c r="K55" s="232"/>
      <c r="L55" s="232"/>
      <c r="M55" s="232"/>
      <c r="N55" s="232"/>
      <c r="O55" s="232"/>
      <c r="P55" s="233"/>
      <c r="R55">
        <v>0</v>
      </c>
      <c r="S55">
        <v>1</v>
      </c>
    </row>
    <row r="56" spans="1:19" ht="15" customHeight="1" thickTop="1" x14ac:dyDescent="0.15">
      <c r="A56" s="205"/>
      <c r="B56" s="201" t="s">
        <v>15</v>
      </c>
      <c r="C56" s="6" t="s">
        <v>90</v>
      </c>
      <c r="D56" s="25">
        <f t="shared" si="7"/>
        <v>165.06309600000003</v>
      </c>
      <c r="E56" s="107"/>
      <c r="F56" s="71"/>
      <c r="G56" s="71"/>
      <c r="H56" s="71"/>
      <c r="I56" s="71"/>
      <c r="J56" s="71"/>
      <c r="K56" s="71"/>
      <c r="L56" s="71"/>
      <c r="M56" s="71"/>
      <c r="N56" s="71"/>
      <c r="O56" s="72"/>
      <c r="P56" s="102">
        <f t="shared" ref="P56:P59" si="8">SUM(E56:O56)*D56</f>
        <v>0</v>
      </c>
      <c r="R56" s="32">
        <v>266.23080000000004</v>
      </c>
      <c r="S56">
        <v>1</v>
      </c>
    </row>
    <row r="57" spans="1:19" ht="15" customHeight="1" thickBot="1" x14ac:dyDescent="0.2">
      <c r="A57" s="205"/>
      <c r="B57" s="220"/>
      <c r="C57" s="10" t="s">
        <v>91</v>
      </c>
      <c r="D57" s="27">
        <f t="shared" si="7"/>
        <v>165.06309600000003</v>
      </c>
      <c r="E57" s="109"/>
      <c r="F57" s="76"/>
      <c r="G57" s="76"/>
      <c r="H57" s="76"/>
      <c r="I57" s="76"/>
      <c r="J57" s="76"/>
      <c r="K57" s="76"/>
      <c r="L57" s="76"/>
      <c r="M57" s="76"/>
      <c r="N57" s="76"/>
      <c r="O57" s="77"/>
      <c r="P57" s="103">
        <f t="shared" si="8"/>
        <v>0</v>
      </c>
      <c r="R57" s="32">
        <v>266.23080000000004</v>
      </c>
      <c r="S57">
        <v>1</v>
      </c>
    </row>
    <row r="58" spans="1:19" ht="15" customHeight="1" thickTop="1" x14ac:dyDescent="0.15">
      <c r="A58" s="205"/>
      <c r="B58" s="199" t="s">
        <v>11</v>
      </c>
      <c r="C58" s="12" t="s">
        <v>90</v>
      </c>
      <c r="D58" s="28">
        <f t="shared" si="7"/>
        <v>198.20829600000005</v>
      </c>
      <c r="E58" s="111"/>
      <c r="F58" s="79"/>
      <c r="G58" s="79"/>
      <c r="H58" s="79"/>
      <c r="I58" s="79"/>
      <c r="J58" s="79"/>
      <c r="K58" s="79"/>
      <c r="L58" s="79"/>
      <c r="M58" s="79"/>
      <c r="N58" s="79"/>
      <c r="O58" s="93"/>
      <c r="P58" s="105">
        <f t="shared" si="8"/>
        <v>0</v>
      </c>
      <c r="R58" s="32">
        <v>319.69080000000008</v>
      </c>
      <c r="S58">
        <v>1</v>
      </c>
    </row>
    <row r="59" spans="1:19" ht="15" customHeight="1" thickBot="1" x14ac:dyDescent="0.2">
      <c r="A59" s="205"/>
      <c r="B59" s="220"/>
      <c r="C59" s="10" t="s">
        <v>91</v>
      </c>
      <c r="D59" s="27">
        <f t="shared" si="7"/>
        <v>198.20829600000005</v>
      </c>
      <c r="E59" s="109"/>
      <c r="F59" s="76"/>
      <c r="G59" s="76"/>
      <c r="H59" s="76"/>
      <c r="I59" s="76"/>
      <c r="J59" s="76"/>
      <c r="K59" s="76"/>
      <c r="L59" s="76"/>
      <c r="M59" s="76"/>
      <c r="N59" s="76"/>
      <c r="O59" s="77"/>
      <c r="P59" s="103">
        <f t="shared" si="8"/>
        <v>0</v>
      </c>
      <c r="R59" s="32">
        <v>319.69080000000008</v>
      </c>
      <c r="S59">
        <v>1</v>
      </c>
    </row>
    <row r="60" spans="1:19" ht="15" thickTop="1" thickBot="1" x14ac:dyDescent="0.2">
      <c r="B60" s="1"/>
      <c r="C60" s="1"/>
      <c r="D60" s="24" t="str">
        <f t="shared" si="7"/>
        <v/>
      </c>
      <c r="E60" s="1"/>
      <c r="R60">
        <v>0</v>
      </c>
      <c r="S60">
        <v>1</v>
      </c>
    </row>
    <row r="61" spans="1:19" ht="101" customHeight="1" thickTop="1" thickBot="1" x14ac:dyDescent="0.2">
      <c r="A61" s="205" t="e" vm="44">
        <v>#VALUE!</v>
      </c>
      <c r="B61" s="202" t="s">
        <v>207</v>
      </c>
      <c r="C61" s="275"/>
      <c r="D61" s="276"/>
      <c r="E61" s="221" t="s">
        <v>92</v>
      </c>
      <c r="F61" s="232"/>
      <c r="G61" s="232"/>
      <c r="H61" s="232"/>
      <c r="I61" s="232"/>
      <c r="J61" s="232"/>
      <c r="K61" s="232"/>
      <c r="L61" s="232"/>
      <c r="M61" s="232"/>
      <c r="N61" s="232"/>
      <c r="O61" s="232"/>
      <c r="P61" s="233"/>
      <c r="R61">
        <v>0</v>
      </c>
      <c r="S61">
        <v>1</v>
      </c>
    </row>
    <row r="62" spans="1:19" ht="15" customHeight="1" thickTop="1" x14ac:dyDescent="0.15">
      <c r="A62" s="205"/>
      <c r="B62" s="201" t="s">
        <v>15</v>
      </c>
      <c r="C62" s="6" t="s">
        <v>93</v>
      </c>
      <c r="D62" s="25">
        <f t="shared" si="7"/>
        <v>191.57925600000002</v>
      </c>
      <c r="E62" s="107"/>
      <c r="F62" s="71"/>
      <c r="G62" s="71"/>
      <c r="H62" s="71"/>
      <c r="I62" s="71"/>
      <c r="J62" s="71"/>
      <c r="K62" s="71"/>
      <c r="L62" s="71"/>
      <c r="M62" s="71"/>
      <c r="N62" s="71"/>
      <c r="O62" s="72"/>
      <c r="P62" s="99">
        <f t="shared" ref="P62:P65" si="9">SUM(E62:O62)*D62</f>
        <v>0</v>
      </c>
      <c r="R62" s="32">
        <v>308.99880000000002</v>
      </c>
      <c r="S62">
        <v>1</v>
      </c>
    </row>
    <row r="63" spans="1:19" ht="15" customHeight="1" thickBot="1" x14ac:dyDescent="0.2">
      <c r="A63" s="205"/>
      <c r="B63" s="220"/>
      <c r="C63" s="10" t="s">
        <v>94</v>
      </c>
      <c r="D63" s="27">
        <f t="shared" si="7"/>
        <v>191.57925600000002</v>
      </c>
      <c r="E63" s="109"/>
      <c r="F63" s="76"/>
      <c r="G63" s="76"/>
      <c r="H63" s="76"/>
      <c r="I63" s="76"/>
      <c r="J63" s="76"/>
      <c r="K63" s="76"/>
      <c r="L63" s="76"/>
      <c r="M63" s="76"/>
      <c r="N63" s="76"/>
      <c r="O63" s="77"/>
      <c r="P63" s="101">
        <f t="shared" si="9"/>
        <v>0</v>
      </c>
      <c r="R63" s="32">
        <v>308.99880000000002</v>
      </c>
      <c r="S63">
        <v>1</v>
      </c>
    </row>
    <row r="64" spans="1:19" ht="15" customHeight="1" thickTop="1" x14ac:dyDescent="0.15">
      <c r="A64" s="205"/>
      <c r="B64" s="199" t="s">
        <v>11</v>
      </c>
      <c r="C64" s="12" t="s">
        <v>93</v>
      </c>
      <c r="D64" s="28">
        <f t="shared" si="7"/>
        <v>228.03897599999999</v>
      </c>
      <c r="E64" s="111"/>
      <c r="F64" s="79"/>
      <c r="G64" s="79"/>
      <c r="H64" s="79"/>
      <c r="I64" s="79"/>
      <c r="J64" s="79"/>
      <c r="K64" s="79"/>
      <c r="L64" s="79"/>
      <c r="M64" s="79"/>
      <c r="N64" s="79"/>
      <c r="O64" s="93"/>
      <c r="P64" s="106">
        <f t="shared" si="9"/>
        <v>0</v>
      </c>
      <c r="R64" s="32">
        <v>367.8048</v>
      </c>
      <c r="S64">
        <v>1</v>
      </c>
    </row>
    <row r="65" spans="1:19" ht="15" customHeight="1" thickBot="1" x14ac:dyDescent="0.2">
      <c r="A65" s="205"/>
      <c r="B65" s="220"/>
      <c r="C65" s="10" t="s">
        <v>94</v>
      </c>
      <c r="D65" s="27">
        <f t="shared" si="7"/>
        <v>228.03897599999999</v>
      </c>
      <c r="E65" s="109"/>
      <c r="F65" s="76"/>
      <c r="G65" s="76"/>
      <c r="H65" s="76"/>
      <c r="I65" s="76"/>
      <c r="J65" s="76"/>
      <c r="K65" s="76"/>
      <c r="L65" s="76"/>
      <c r="M65" s="76"/>
      <c r="N65" s="76"/>
      <c r="O65" s="77"/>
      <c r="P65" s="101">
        <f t="shared" si="9"/>
        <v>0</v>
      </c>
      <c r="R65" s="32">
        <v>367.8048</v>
      </c>
      <c r="S65">
        <v>1</v>
      </c>
    </row>
    <row r="66" spans="1:19" ht="15.75" customHeight="1" thickTop="1" x14ac:dyDescent="0.15"/>
  </sheetData>
  <mergeCells count="30">
    <mergeCell ref="A55:A59"/>
    <mergeCell ref="A61:A65"/>
    <mergeCell ref="B19:B29"/>
    <mergeCell ref="B30:B39"/>
    <mergeCell ref="A18:A39"/>
    <mergeCell ref="A6:A16"/>
    <mergeCell ref="A41:A43"/>
    <mergeCell ref="B45:D45"/>
    <mergeCell ref="A45:A53"/>
    <mergeCell ref="B18:D18"/>
    <mergeCell ref="B6:D6"/>
    <mergeCell ref="B41:D41"/>
    <mergeCell ref="B55:D55"/>
    <mergeCell ref="B61:D61"/>
    <mergeCell ref="E18:P18"/>
    <mergeCell ref="E41:P41"/>
    <mergeCell ref="E45:P45"/>
    <mergeCell ref="E55:P55"/>
    <mergeCell ref="E61:P61"/>
    <mergeCell ref="B1:D1"/>
    <mergeCell ref="B4:O4"/>
    <mergeCell ref="B7:B11"/>
    <mergeCell ref="E6:O6"/>
    <mergeCell ref="B12:B16"/>
    <mergeCell ref="B46:B49"/>
    <mergeCell ref="B50:B53"/>
    <mergeCell ref="B62:B63"/>
    <mergeCell ref="B64:B65"/>
    <mergeCell ref="B56:B57"/>
    <mergeCell ref="B58:B59"/>
  </mergeCells>
  <conditionalFormatting sqref="G2:G3">
    <cfRule type="cellIs" dxfId="8" priority="9" operator="greaterThan">
      <formula>0</formula>
    </cfRule>
  </conditionalFormatting>
  <conditionalFormatting sqref="H2:H3">
    <cfRule type="cellIs" dxfId="7" priority="8" operator="greaterThan">
      <formula>0</formula>
    </cfRule>
  </conditionalFormatting>
  <conditionalFormatting sqref="I2:I3">
    <cfRule type="cellIs" dxfId="6" priority="7" operator="greaterThan">
      <formula>0</formula>
    </cfRule>
  </conditionalFormatting>
  <conditionalFormatting sqref="J2:J3">
    <cfRule type="cellIs" dxfId="5" priority="6" operator="greaterThan">
      <formula>0</formula>
    </cfRule>
  </conditionalFormatting>
  <conditionalFormatting sqref="K2:K3">
    <cfRule type="cellIs" dxfId="4" priority="5" operator="greaterThan">
      <formula>0</formula>
    </cfRule>
  </conditionalFormatting>
  <conditionalFormatting sqref="L2:L3">
    <cfRule type="cellIs" dxfId="3" priority="4" operator="greaterThan">
      <formula>0</formula>
    </cfRule>
  </conditionalFormatting>
  <conditionalFormatting sqref="M2:M3">
    <cfRule type="cellIs" dxfId="2" priority="3" operator="greaterThan">
      <formula>0</formula>
    </cfRule>
  </conditionalFormatting>
  <conditionalFormatting sqref="N2:N3">
    <cfRule type="cellIs" dxfId="1" priority="2" operator="greaterThan">
      <formula>0</formula>
    </cfRule>
  </conditionalFormatting>
  <conditionalFormatting sqref="O2:O3">
    <cfRule type="cellIs" dxfId="0" priority="1" operator="greaterThan">
      <formula>0</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Plywood Volumes (EUR)</vt:lpstr>
      <vt:lpstr>Fiberglas Macros (EUR)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Buse</dc:creator>
  <cp:keywords/>
  <dc:description/>
  <cp:lastModifiedBy>Linus Raatz</cp:lastModifiedBy>
  <cp:revision/>
  <dcterms:created xsi:type="dcterms:W3CDTF">2025-10-21T17:05:11Z</dcterms:created>
  <dcterms:modified xsi:type="dcterms:W3CDTF">2026-07-03T10:05:16Z</dcterms:modified>
  <cp:category/>
  <cp:contentStatus/>
</cp:coreProperties>
</file>